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4519"/>
</workbook>
</file>

<file path=xl/calcChain.xml><?xml version="1.0" encoding="utf-8"?>
<calcChain xmlns="http://schemas.openxmlformats.org/spreadsheetml/2006/main">
  <c r="K208" i="1"/>
  <c r="K209" s="1"/>
  <c r="K210" s="1"/>
  <c r="I208"/>
  <c r="M208" s="1"/>
  <c r="M207"/>
  <c r="M206"/>
  <c r="K201"/>
  <c r="K202" s="1"/>
  <c r="I201"/>
  <c r="M201" s="1"/>
  <c r="M200"/>
  <c r="M199"/>
  <c r="M198"/>
  <c r="K194"/>
  <c r="I194"/>
  <c r="M194" s="1"/>
  <c r="M193"/>
  <c r="K191"/>
  <c r="I191"/>
  <c r="M191" s="1"/>
  <c r="M190"/>
  <c r="M189"/>
  <c r="M188"/>
  <c r="K186"/>
  <c r="K195" s="1"/>
  <c r="I186"/>
  <c r="I195" s="1"/>
  <c r="M195" s="1"/>
  <c r="M185"/>
  <c r="M183"/>
  <c r="K179"/>
  <c r="I179"/>
  <c r="M179" s="1"/>
  <c r="M178"/>
  <c r="M177"/>
  <c r="M176"/>
  <c r="K174"/>
  <c r="K180" s="1"/>
  <c r="K181" s="1"/>
  <c r="I174"/>
  <c r="M174" s="1"/>
  <c r="M173"/>
  <c r="M172"/>
  <c r="M171"/>
  <c r="M169"/>
  <c r="M168"/>
  <c r="M167"/>
  <c r="M166"/>
  <c r="K161"/>
  <c r="I161"/>
  <c r="M161" s="1"/>
  <c r="M160"/>
  <c r="M159"/>
  <c r="K157"/>
  <c r="K162" s="1"/>
  <c r="K163" s="1"/>
  <c r="I157"/>
  <c r="I162" s="1"/>
  <c r="M156"/>
  <c r="K150"/>
  <c r="I150"/>
  <c r="M150" s="1"/>
  <c r="M149"/>
  <c r="K147"/>
  <c r="I147"/>
  <c r="M147" s="1"/>
  <c r="M146"/>
  <c r="M145"/>
  <c r="M144"/>
  <c r="K142"/>
  <c r="I142"/>
  <c r="M142" s="1"/>
  <c r="M141"/>
  <c r="M140"/>
  <c r="M139"/>
  <c r="K137"/>
  <c r="K151" s="1"/>
  <c r="K152" s="1"/>
  <c r="I137"/>
  <c r="I151" s="1"/>
  <c r="M136"/>
  <c r="M135"/>
  <c r="M133"/>
  <c r="M132"/>
  <c r="M131"/>
  <c r="M130"/>
  <c r="M129"/>
  <c r="M128"/>
  <c r="M127"/>
  <c r="M126"/>
  <c r="M125"/>
  <c r="M124"/>
  <c r="K119"/>
  <c r="I119"/>
  <c r="M119" s="1"/>
  <c r="M118"/>
  <c r="M117"/>
  <c r="K115"/>
  <c r="I115"/>
  <c r="M115" s="1"/>
  <c r="M114"/>
  <c r="M113"/>
  <c r="M112"/>
  <c r="M111"/>
  <c r="K109"/>
  <c r="I109"/>
  <c r="M109" s="1"/>
  <c r="M108"/>
  <c r="M107"/>
  <c r="M106"/>
  <c r="M105"/>
  <c r="M104"/>
  <c r="K102"/>
  <c r="K120" s="1"/>
  <c r="K121" s="1"/>
  <c r="I102"/>
  <c r="M102" s="1"/>
  <c r="M101"/>
  <c r="M100"/>
  <c r="M99"/>
  <c r="M98"/>
  <c r="M97"/>
  <c r="M95"/>
  <c r="M94"/>
  <c r="M93"/>
  <c r="M92"/>
  <c r="K87"/>
  <c r="I87"/>
  <c r="M87" s="1"/>
  <c r="M86"/>
  <c r="K84"/>
  <c r="I84"/>
  <c r="M84" s="1"/>
  <c r="M83"/>
  <c r="M82"/>
  <c r="M81"/>
  <c r="K79"/>
  <c r="I79"/>
  <c r="M79" s="1"/>
  <c r="M78"/>
  <c r="M77"/>
  <c r="M76"/>
  <c r="M75"/>
  <c r="M74"/>
  <c r="K72"/>
  <c r="K88" s="1"/>
  <c r="K89" s="1"/>
  <c r="K211" s="1"/>
  <c r="I72"/>
  <c r="M72" s="1"/>
  <c r="M71"/>
  <c r="M70"/>
  <c r="M69"/>
  <c r="M68"/>
  <c r="M67"/>
  <c r="M66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K40"/>
  <c r="I40"/>
  <c r="M40" s="1"/>
  <c r="M39"/>
  <c r="M38"/>
  <c r="M37"/>
  <c r="M36"/>
  <c r="M35"/>
  <c r="M34"/>
  <c r="M33"/>
  <c r="M32"/>
  <c r="M31"/>
  <c r="M30"/>
  <c r="M28"/>
  <c r="M27"/>
  <c r="M26"/>
  <c r="M25"/>
  <c r="M24"/>
  <c r="M23"/>
  <c r="M22"/>
  <c r="M21"/>
  <c r="M20"/>
  <c r="M19"/>
  <c r="M18"/>
  <c r="K17"/>
  <c r="I17"/>
  <c r="M17" s="1"/>
  <c r="M16"/>
  <c r="M14"/>
  <c r="M13"/>
  <c r="K12"/>
  <c r="K41" s="1"/>
  <c r="K42" s="1"/>
  <c r="K43" s="1"/>
  <c r="K212" s="1"/>
  <c r="K213" s="1"/>
  <c r="I12"/>
  <c r="M12" s="1"/>
  <c r="M11"/>
  <c r="M10"/>
  <c r="M9"/>
  <c r="M7"/>
  <c r="M6"/>
  <c r="M151" l="1"/>
  <c r="I152"/>
  <c r="M152" s="1"/>
  <c r="I163"/>
  <c r="M163" s="1"/>
  <c r="M162"/>
  <c r="I41"/>
  <c r="I88"/>
  <c r="I120"/>
  <c r="M137"/>
  <c r="M157"/>
  <c r="I180"/>
  <c r="M186"/>
  <c r="I202"/>
  <c r="M202" s="1"/>
  <c r="I209"/>
  <c r="I210" l="1"/>
  <c r="M210" s="1"/>
  <c r="M209"/>
  <c r="I121"/>
  <c r="M121" s="1"/>
  <c r="M120"/>
  <c r="I42"/>
  <c r="M41"/>
  <c r="I181"/>
  <c r="M181" s="1"/>
  <c r="M180"/>
  <c r="I89"/>
  <c r="M88"/>
  <c r="M89" l="1"/>
  <c r="I211"/>
  <c r="M211" s="1"/>
  <c r="M42"/>
  <c r="I43"/>
  <c r="I212" l="1"/>
  <c r="M43"/>
  <c r="M212" l="1"/>
  <c r="I213"/>
  <c r="M213" s="1"/>
</calcChain>
</file>

<file path=xl/sharedStrings.xml><?xml version="1.0" encoding="utf-8"?>
<sst xmlns="http://schemas.openxmlformats.org/spreadsheetml/2006/main" count="214" uniqueCount="214">
  <si>
    <t>Apr 12</t>
  </si>
  <si>
    <t>Apr 11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</si>
  <si>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</si>
  <si>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</si>
  <si>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</si>
  <si>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</si>
  <si>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</si>
  <si>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</si>
  <si>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</si>
  <si>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</si>
  <si>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4010030 · Bus Lic-Comm</t>
  </si>
  <si>
    <t>4010040 · Bus Lic-Real Estate</t>
  </si>
  <si>
    <t>Total 4010019 · Business Licenses</t>
  </si>
  <si>
    <t>4010100 · Cable TV Franchise</t>
  </si>
  <si>
    <t>4010120 · Beach Fire Permits</t>
  </si>
  <si>
    <t>4010999 · Parking Permits</t>
  </si>
  <si>
    <t>4011000 · Parking Permits- Seasonal</t>
  </si>
  <si>
    <t>Total 4010999 · Parking Permits</t>
  </si>
  <si>
    <t>4011050 · Parking Meters-Coins</t>
  </si>
  <si>
    <t>4014000 · Parking Fines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</si>
  <si>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</si>
  <si>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</si>
  <si>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</si>
  <si>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</si>
  <si>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</si>
  <si>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4014310 · Appearance Bond</t>
  </si>
  <si>
    <t>4014400 · Traff Fines -  Other Courts</t>
  </si>
  <si>
    <t>4014414 · Ord Fines - Other Courts</t>
  </si>
  <si>
    <t>4016010 · Bldg Permit Fees</t>
  </si>
  <si>
    <t>8010000 · Other Fines and Revenue</t>
  </si>
  <si>
    <t>4016060 · Public Hearing Fees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</si>
  <si>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</si>
  <si>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</si>
  <si>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</si>
  <si>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</si>
  <si>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</si>
  <si>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</si>
  <si>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</si>
  <si>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</si>
  <si>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8090050 · COPS Grant</t>
  </si>
  <si>
    <t>Total 8010000 · Other Fines and Revenue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</si>
  <si>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</si>
  <si>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</si>
  <si>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</si>
  <si>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</si>
  <si>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</si>
  <si>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</si>
  <si>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</si>
  <si>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</si>
  <si>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</si>
  <si>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</si>
  <si>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</si>
  <si>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</si>
  <si>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6010205 · Commissioners Expenses</t>
  </si>
  <si>
    <t>6010206 · Return Check &amp; Misc. Fees</t>
  </si>
  <si>
    <t>6010208 · Parking Permits</t>
  </si>
  <si>
    <t>6010210 · Misc 01</t>
  </si>
  <si>
    <t>6010215 · Collection Agy Fees</t>
  </si>
  <si>
    <t>6010219 · Travel &amp; Training</t>
  </si>
  <si>
    <t>6010220 · Bank Fees- Transfer Tax</t>
  </si>
  <si>
    <t>6010265 · Lawsuit Legal Fees</t>
  </si>
  <si>
    <t>6010310 · Legal Fees-Regular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</si>
  <si>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</si>
  <si>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</si>
  <si>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</si>
  <si>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</si>
  <si>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</si>
  <si>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</si>
  <si>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</si>
  <si>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</si>
  <si>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</si>
  <si>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Office Supplies</t>
  </si>
  <si>
    <t>Total 601A · Administrative</t>
  </si>
  <si>
    <t>601B · Building Expenses</t>
  </si>
  <si>
    <t>6010130 · Build/Equip Maint</t>
  </si>
  <si>
    <t>6010140 · Heat &amp; Electric</t>
  </si>
  <si>
    <t>6010170 · Trash</t>
  </si>
  <si>
    <t>6010240 · Janitorial/Pest Control Service</t>
  </si>
  <si>
    <t>6010280 · Bldg Supplies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</si>
  <si>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</si>
  <si>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</si>
  <si>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</si>
  <si>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</si>
  <si>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</si>
  <si>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</si>
  <si>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</si>
  <si>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</si>
  <si>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</si>
  <si>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</si>
  <si>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</si>
  <si>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</si>
  <si>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</si>
  <si>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</si>
  <si>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6020040 · Training 02</t>
  </si>
  <si>
    <t>6020080 · Professional  Fees 02</t>
  </si>
  <si>
    <t>6020191 · Pension 02</t>
  </si>
  <si>
    <t>602A · Administrative Public Safety</t>
  </si>
  <si>
    <t>6020070 · Insurance 02</t>
  </si>
  <si>
    <t>6020090 · Dues &amp; Publications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</si>
  <si>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</si>
  <si>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</si>
  <si>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</si>
  <si>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</si>
  <si>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</si>
  <si>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</si>
  <si>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</si>
  <si>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</si>
  <si>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</si>
  <si>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</si>
  <si>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Total 602B · Building Expense</t>
  </si>
  <si>
    <t>602P · Payroll &amp; HR Expenses</t>
  </si>
  <si>
    <t>6020010 · Salary &amp; Wages 02</t>
  </si>
  <si>
    <t>6020015 · COPS Grant Payroll</t>
  </si>
  <si>
    <t>6020020 · Emp Benefits 02</t>
  </si>
  <si>
    <t>6020050 · Payroll Taxes 02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</si>
  <si>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</si>
  <si>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</si>
  <si>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</si>
  <si>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</si>
  <si>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</si>
  <si>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</si>
  <si>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</si>
  <si>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</si>
  <si>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</si>
  <si>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6030055 · Major Assets 03</t>
  </si>
  <si>
    <t>6030060 · Small Equipment 03</t>
  </si>
  <si>
    <t>6030170 · Trash 03</t>
  </si>
  <si>
    <t>6030190 · Maintenance Supplies 03</t>
  </si>
  <si>
    <t>6030610 · Street Signs 03</t>
  </si>
  <si>
    <t>6030635 · Parking Machine Expenses</t>
  </si>
  <si>
    <t>6030640 · Parking Meter 03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</si>
  <si>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</si>
  <si>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</si>
  <si>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</si>
  <si>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</si>
  <si>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</si>
  <si>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6030150 · Telephone 03</t>
  </si>
  <si>
    <t>Total 603A · Administrative Street &amp; Hwy</t>
  </si>
  <si>
    <t>603B · Building Expenses</t>
  </si>
  <si>
    <t>6030130 · Build/Equip Main 03</t>
  </si>
  <si>
    <t>6030140 · Heat&amp; Electric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</si>
  <si>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</si>
  <si>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</si>
  <si>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</si>
  <si>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</si>
  <si>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</si>
  <si>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</si>
  <si>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</si>
  <si>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</si>
  <si>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</si>
  <si>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</si>
  <si>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</si>
  <si>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</si>
  <si>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</si>
  <si>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</si>
  <si>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604A · Administrative Courts</t>
  </si>
  <si>
    <t>6040150 · Telephone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</si>
  <si>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</si>
  <si>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</si>
  <si>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</si>
  <si>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</si>
  <si>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</si>
  <si>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</si>
  <si>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</si>
  <si>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</si>
  <si>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</si>
  <si>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6050030 · Uniforms 05</t>
  </si>
  <si>
    <t>6050040 · Training 05</t>
  </si>
  <si>
    <t>6050060 · Small Equipment 05</t>
  </si>
  <si>
    <t>6051055 · Major Assets 05</t>
  </si>
  <si>
    <t>605A · Administrative Beach Safety</t>
  </si>
  <si>
    <t>6050015 · Telephone 05</t>
  </si>
  <si>
    <t>6050070 · Insurance 05</t>
  </si>
  <si>
    <t>6050090 · Dues &amp; Publications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</si>
  <si>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</si>
  <si>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</si>
  <si>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</si>
  <si>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</si>
  <si>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</si>
  <si>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</si>
  <si>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Total 60501 · Lifeguards Operating</t>
  </si>
  <si>
    <t>Total 605 · Lifeguards</t>
  </si>
  <si>
    <t>606 · Code Enforcement</t>
  </si>
  <si>
    <t>6060310 · Legal Fees BOA</t>
  </si>
  <si>
    <t>606A · Administrative Code Enforcement</t>
  </si>
  <si>
    <t>6060150 · Telephone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</si>
  <si>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</si>
  <si>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</si>
  <si>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</si>
  <si>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</si>
  <si>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</si>
  <si>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</si>
  <si>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</si>
  <si>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</si>
  <si>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</si>
  <si>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</si>
  <si>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</si>
  <si>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607B · Building Expenses</t>
  </si>
  <si>
    <t>6070130 · Bldg/Equip Main 07</t>
  </si>
  <si>
    <t>6070140 · Heat &amp; Electric 07</t>
  </si>
  <si>
    <t>6070280 · Bldg Supplies 07</t>
  </si>
  <si>
    <t>Total 607B · Building Expenses</t>
  </si>
  <si>
    <t>Total 607 · Life Saving Station</t>
  </si>
  <si>
    <t>608 · Seasonal PD</t>
  </si>
  <si>
    <t>60801 · Seasonal PD Operating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</si>
  <si>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</si>
  <si>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</si>
  <si>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</si>
  <si>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</si>
  <si>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</si>
  <si>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Total 608 · Seasonal PD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</si>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</sst>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O1" sqref="O1:O1048576"/>
    </sheetView>
  </sheetViews>
  <sheetFormatPr defaultRowHeight="15" outlineLevelRow="4" outlineLevelCol="1"/>
  <cols>
    <col min="1" max="7" width="3" style="16" customWidth="1"/>
    <col min="8" max="8" width="33.5703125" style="16" customWidth="1"/>
    <col min="9" max="9" width="8.7109375" style="17" bestFit="1" customWidth="1" outlineLevel="1"/>
    <col min="10" max="10" width="2.28515625" style="17" customWidth="1" outlineLevel="1"/>
    <col min="11" max="11" width="8.7109375" style="17" bestFit="1" customWidth="1" outlineLevel="1"/>
    <col min="12" max="12" width="2.28515625" style="17" customWidth="1" outlineLevel="1"/>
    <col min="13" max="13" width="8.42578125" style="17" bestFit="1" customWidth="1"/>
    <col min="14" max="14" width="2.28515625" style="17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  <c r="L2" s="14"/>
      <c r="M2" s="13" t="s">
        <v>2</v>
      </c>
      <c r="N2" s="14"/>
    </row>
    <row r="3" spans="1:14" ht="15.75" thickTop="1">
      <c r="A3" s="1"/>
      <c r="B3" s="1" t="s">
        <v>3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</row>
    <row r="4" spans="1:14" outlineLevel="1">
      <c r="A4" s="1"/>
      <c r="B4" s="1"/>
      <c r="C4" s="1"/>
      <c r="D4" s="1" t="s">
        <v>4</v>
      </c>
      <c r="E4" s="1"/>
      <c r="F4" s="1"/>
      <c r="G4" s="1"/>
      <c r="H4" s="1"/>
      <c r="I4" s="4"/>
      <c r="J4" s="5"/>
      <c r="K4" s="4"/>
      <c r="L4" s="5"/>
      <c r="M4" s="4"/>
      <c r="N4" s="5"/>
    </row>
    <row r="5" spans="1:14" outlineLevel="2">
      <c r="A5" s="1"/>
      <c r="B5" s="1"/>
      <c r="C5" s="1"/>
      <c r="D5" s="1"/>
      <c r="E5" s="1" t="s">
        <v>5</v>
      </c>
      <c r="F5" s="1"/>
      <c r="G5" s="1"/>
      <c r="H5" s="1"/>
      <c r="I5" s="4"/>
      <c r="J5" s="5"/>
      <c r="K5" s="4"/>
      <c r="L5" s="5"/>
      <c r="M5" s="4"/>
      <c r="N5" s="5"/>
    </row>
    <row r="6" spans="1:14" outlineLevel="2">
      <c r="A6" s="1"/>
      <c r="B6" s="1"/>
      <c r="C6" s="1"/>
      <c r="D6" s="1"/>
      <c r="E6" s="1"/>
      <c r="F6" s="1" t="s">
        <v>6</v>
      </c>
      <c r="G6" s="1"/>
      <c r="H6" s="1"/>
      <c r="I6" s="4">
        <v>36479.300000000003</v>
      </c>
      <c r="J6" s="5"/>
      <c r="K6" s="4">
        <v>41625</v>
      </c>
      <c r="L6" s="5"/>
      <c r="M6" s="4">
        <f>ROUND((I6-K6),5)</f>
        <v>-5145.7</v>
      </c>
      <c r="N6" s="5"/>
    </row>
    <row r="7" spans="1:14" outlineLevel="2">
      <c r="A7" s="1"/>
      <c r="B7" s="1"/>
      <c r="C7" s="1"/>
      <c r="D7" s="1"/>
      <c r="E7" s="1"/>
      <c r="F7" s="1" t="s">
        <v>7</v>
      </c>
      <c r="G7" s="1"/>
      <c r="H7" s="1"/>
      <c r="I7" s="4">
        <v>3989.4</v>
      </c>
      <c r="J7" s="5"/>
      <c r="K7" s="4">
        <v>7423.66</v>
      </c>
      <c r="L7" s="5"/>
      <c r="M7" s="4">
        <f>ROUND((I7-K7),5)</f>
        <v>-3434.26</v>
      </c>
      <c r="N7" s="5"/>
    </row>
    <row r="8" spans="1:14" outlineLevel="3">
      <c r="A8" s="1"/>
      <c r="B8" s="1"/>
      <c r="C8" s="1"/>
      <c r="D8" s="1"/>
      <c r="E8" s="1"/>
      <c r="F8" s="1" t="s">
        <v>8</v>
      </c>
      <c r="G8" s="1"/>
      <c r="H8" s="1"/>
      <c r="I8" s="4"/>
      <c r="J8" s="5"/>
      <c r="K8" s="4"/>
      <c r="L8" s="5"/>
      <c r="M8" s="4"/>
      <c r="N8" s="5"/>
    </row>
    <row r="9" spans="1:14" outlineLevel="3">
      <c r="A9" s="1"/>
      <c r="B9" s="1"/>
      <c r="C9" s="1"/>
      <c r="D9" s="1"/>
      <c r="E9" s="1"/>
      <c r="F9" s="1"/>
      <c r="G9" s="1" t="s">
        <v>9</v>
      </c>
      <c r="H9" s="1"/>
      <c r="I9" s="4">
        <v>6230</v>
      </c>
      <c r="J9" s="5"/>
      <c r="K9" s="4">
        <v>6530</v>
      </c>
      <c r="L9" s="5"/>
      <c r="M9" s="4">
        <f>ROUND((I9-K9),5)</f>
        <v>-300</v>
      </c>
      <c r="N9" s="5"/>
    </row>
    <row r="10" spans="1:14" outlineLevel="3">
      <c r="A10" s="1"/>
      <c r="B10" s="1"/>
      <c r="C10" s="1"/>
      <c r="D10" s="1"/>
      <c r="E10" s="1"/>
      <c r="F10" s="1"/>
      <c r="G10" s="1" t="s">
        <v>10</v>
      </c>
      <c r="H10" s="1"/>
      <c r="I10" s="4">
        <v>36045.5</v>
      </c>
      <c r="J10" s="5"/>
      <c r="K10" s="4">
        <v>17975</v>
      </c>
      <c r="L10" s="5"/>
      <c r="M10" s="4">
        <f>ROUND((I10-K10),5)</f>
        <v>18070.5</v>
      </c>
      <c r="N10" s="5"/>
    </row>
    <row r="11" spans="1:14" ht="15.75" outlineLevel="3" thickBot="1">
      <c r="A11" s="1"/>
      <c r="B11" s="1"/>
      <c r="C11" s="1"/>
      <c r="D11" s="1"/>
      <c r="E11" s="1"/>
      <c r="F11" s="1"/>
      <c r="G11" s="1" t="s">
        <v>11</v>
      </c>
      <c r="H11" s="1"/>
      <c r="I11" s="6">
        <v>1309</v>
      </c>
      <c r="J11" s="5"/>
      <c r="K11" s="6">
        <v>0</v>
      </c>
      <c r="L11" s="5"/>
      <c r="M11" s="6">
        <f>ROUND((I11-K11),5)</f>
        <v>1309</v>
      </c>
      <c r="N11" s="5"/>
    </row>
    <row r="12" spans="1:14" outlineLevel="2">
      <c r="A12" s="1"/>
      <c r="B12" s="1"/>
      <c r="C12" s="1"/>
      <c r="D12" s="1"/>
      <c r="E12" s="1"/>
      <c r="F12" s="1" t="s">
        <v>12</v>
      </c>
      <c r="G12" s="1"/>
      <c r="H12" s="1"/>
      <c r="I12" s="4">
        <f>ROUND(SUM(I8:I11),5)</f>
        <v>43584.5</v>
      </c>
      <c r="J12" s="5"/>
      <c r="K12" s="4">
        <f>ROUND(SUM(K8:K11),5)</f>
        <v>24505</v>
      </c>
      <c r="L12" s="5"/>
      <c r="M12" s="4">
        <f>ROUND((I12-K12),5)</f>
        <v>19079.5</v>
      </c>
      <c r="N12" s="5"/>
    </row>
    <row r="13" spans="1:14" ht="30" customHeight="1" outlineLevel="2">
      <c r="A13" s="1"/>
      <c r="B13" s="1"/>
      <c r="C13" s="1"/>
      <c r="D13" s="1"/>
      <c r="E13" s="1"/>
      <c r="F13" s="1" t="s">
        <v>13</v>
      </c>
      <c r="G13" s="1"/>
      <c r="H13" s="1"/>
      <c r="I13" s="4">
        <v>5797.84</v>
      </c>
      <c r="J13" s="5"/>
      <c r="K13" s="4">
        <v>0</v>
      </c>
      <c r="L13" s="5"/>
      <c r="M13" s="4">
        <f>ROUND((I13-K13),5)</f>
        <v>5797.84</v>
      </c>
      <c r="N13" s="5"/>
    </row>
    <row r="14" spans="1:14" outlineLevel="2">
      <c r="A14" s="1"/>
      <c r="B14" s="1"/>
      <c r="C14" s="1"/>
      <c r="D14" s="1"/>
      <c r="E14" s="1"/>
      <c r="F14" s="1" t="s">
        <v>14</v>
      </c>
      <c r="G14" s="1"/>
      <c r="H14" s="1"/>
      <c r="I14" s="4">
        <v>120</v>
      </c>
      <c r="J14" s="5"/>
      <c r="K14" s="4">
        <v>90</v>
      </c>
      <c r="L14" s="5"/>
      <c r="M14" s="4">
        <f>ROUND((I14-K14),5)</f>
        <v>30</v>
      </c>
      <c r="N14" s="5"/>
    </row>
    <row r="15" spans="1:14" outlineLevel="3">
      <c r="A15" s="1"/>
      <c r="B15" s="1"/>
      <c r="C15" s="1"/>
      <c r="D15" s="1"/>
      <c r="E15" s="1"/>
      <c r="F15" s="1" t="s">
        <v>15</v>
      </c>
      <c r="G15" s="1"/>
      <c r="H15" s="1"/>
      <c r="I15" s="4"/>
      <c r="J15" s="5"/>
      <c r="K15" s="4"/>
      <c r="L15" s="5"/>
      <c r="M15" s="4"/>
      <c r="N15" s="5"/>
    </row>
    <row r="16" spans="1:14" ht="15.75" outlineLevel="3" thickBot="1">
      <c r="A16" s="1"/>
      <c r="B16" s="1"/>
      <c r="C16" s="1"/>
      <c r="D16" s="1"/>
      <c r="E16" s="1"/>
      <c r="F16" s="1"/>
      <c r="G16" s="1" t="s">
        <v>16</v>
      </c>
      <c r="H16" s="1"/>
      <c r="I16" s="6">
        <v>27850</v>
      </c>
      <c r="J16" s="5"/>
      <c r="K16" s="6">
        <v>12100</v>
      </c>
      <c r="L16" s="5"/>
      <c r="M16" s="6">
        <f>ROUND((I16-K16),5)</f>
        <v>15750</v>
      </c>
      <c r="N16" s="5"/>
    </row>
    <row r="17" spans="1:14" outlineLevel="2">
      <c r="A17" s="1"/>
      <c r="B17" s="1"/>
      <c r="C17" s="1"/>
      <c r="D17" s="1"/>
      <c r="E17" s="1"/>
      <c r="F17" s="1" t="s">
        <v>17</v>
      </c>
      <c r="G17" s="1"/>
      <c r="H17" s="1"/>
      <c r="I17" s="4">
        <f>ROUND(SUM(I15:I16),5)</f>
        <v>27850</v>
      </c>
      <c r="J17" s="5"/>
      <c r="K17" s="4">
        <f>ROUND(SUM(K15:K16),5)</f>
        <v>12100</v>
      </c>
      <c r="L17" s="5"/>
      <c r="M17" s="4">
        <f>ROUND((I17-K17),5)</f>
        <v>15750</v>
      </c>
      <c r="N17" s="5"/>
    </row>
    <row r="18" spans="1:14" ht="30" customHeight="1" outlineLevel="2">
      <c r="A18" s="1"/>
      <c r="B18" s="1"/>
      <c r="C18" s="1"/>
      <c r="D18" s="1"/>
      <c r="E18" s="1"/>
      <c r="F18" s="1" t="s">
        <v>18</v>
      </c>
      <c r="G18" s="1"/>
      <c r="H18" s="1"/>
      <c r="I18" s="4">
        <v>5</v>
      </c>
      <c r="J18" s="5"/>
      <c r="K18" s="4">
        <v>0</v>
      </c>
      <c r="L18" s="5"/>
      <c r="M18" s="4">
        <f>ROUND((I18-K18),5)</f>
        <v>5</v>
      </c>
      <c r="N18" s="5"/>
    </row>
    <row r="19" spans="1:14" outlineLevel="2">
      <c r="A19" s="1"/>
      <c r="B19" s="1"/>
      <c r="C19" s="1"/>
      <c r="D19" s="1"/>
      <c r="E19" s="1"/>
      <c r="F19" s="1" t="s">
        <v>19</v>
      </c>
      <c r="G19" s="1"/>
      <c r="H19" s="1"/>
      <c r="I19" s="4">
        <v>3055</v>
      </c>
      <c r="J19" s="5"/>
      <c r="K19" s="4">
        <v>1445</v>
      </c>
      <c r="L19" s="5"/>
      <c r="M19" s="4">
        <f>ROUND((I19-K19),5)</f>
        <v>1610</v>
      </c>
      <c r="N19" s="5"/>
    </row>
    <row r="20" spans="1:14" outlineLevel="2">
      <c r="A20" s="1"/>
      <c r="B20" s="1"/>
      <c r="C20" s="1"/>
      <c r="D20" s="1"/>
      <c r="E20" s="1"/>
      <c r="F20" s="1" t="s">
        <v>20</v>
      </c>
      <c r="G20" s="1"/>
      <c r="H20" s="1"/>
      <c r="I20" s="4">
        <v>1188.48</v>
      </c>
      <c r="J20" s="5"/>
      <c r="K20" s="4">
        <v>5544.45</v>
      </c>
      <c r="L20" s="5"/>
      <c r="M20" s="4">
        <f>ROUND((I20-K20),5)</f>
        <v>-4355.97</v>
      </c>
      <c r="N20" s="5"/>
    </row>
    <row r="21" spans="1:14" outlineLevel="2">
      <c r="A21" s="1"/>
      <c r="B21" s="1"/>
      <c r="C21" s="1"/>
      <c r="D21" s="1"/>
      <c r="E21" s="1"/>
      <c r="F21" s="1" t="s">
        <v>21</v>
      </c>
      <c r="G21" s="1"/>
      <c r="H21" s="1"/>
      <c r="I21" s="4">
        <v>0</v>
      </c>
      <c r="J21" s="5"/>
      <c r="K21" s="4">
        <v>158.75</v>
      </c>
      <c r="L21" s="5"/>
      <c r="M21" s="4">
        <f>ROUND((I21-K21),5)</f>
        <v>-158.75</v>
      </c>
      <c r="N21" s="5"/>
    </row>
    <row r="22" spans="1:14" outlineLevel="2">
      <c r="A22" s="1"/>
      <c r="B22" s="1"/>
      <c r="C22" s="1"/>
      <c r="D22" s="1"/>
      <c r="E22" s="1"/>
      <c r="F22" s="1" t="s">
        <v>22</v>
      </c>
      <c r="G22" s="1"/>
      <c r="H22" s="1"/>
      <c r="I22" s="4">
        <v>1605</v>
      </c>
      <c r="J22" s="5"/>
      <c r="K22" s="4">
        <v>2077</v>
      </c>
      <c r="L22" s="5"/>
      <c r="M22" s="4">
        <f>ROUND((I22-K22),5)</f>
        <v>-472</v>
      </c>
      <c r="N22" s="5"/>
    </row>
    <row r="23" spans="1:14" outlineLevel="2">
      <c r="A23" s="1"/>
      <c r="B23" s="1"/>
      <c r="C23" s="1"/>
      <c r="D23" s="1"/>
      <c r="E23" s="1"/>
      <c r="F23" s="1" t="s">
        <v>23</v>
      </c>
      <c r="G23" s="1"/>
      <c r="H23" s="1"/>
      <c r="I23" s="4">
        <v>-1000.2</v>
      </c>
      <c r="J23" s="5"/>
      <c r="K23" s="4">
        <v>222.71</v>
      </c>
      <c r="L23" s="5"/>
      <c r="M23" s="4">
        <f>ROUND((I23-K23),5)</f>
        <v>-1222.9100000000001</v>
      </c>
      <c r="N23" s="5"/>
    </row>
    <row r="24" spans="1:14" outlineLevel="2">
      <c r="A24" s="1"/>
      <c r="B24" s="1"/>
      <c r="C24" s="1"/>
      <c r="D24" s="1"/>
      <c r="E24" s="1"/>
      <c r="F24" s="1" t="s">
        <v>24</v>
      </c>
      <c r="G24" s="1"/>
      <c r="H24" s="1"/>
      <c r="I24" s="4">
        <v>1351</v>
      </c>
      <c r="J24" s="5"/>
      <c r="K24" s="4">
        <v>2540</v>
      </c>
      <c r="L24" s="5"/>
      <c r="M24" s="4">
        <f>ROUND((I24-K24),5)</f>
        <v>-1189</v>
      </c>
      <c r="N24" s="5"/>
    </row>
    <row r="25" spans="1:14" outlineLevel="2">
      <c r="A25" s="1"/>
      <c r="B25" s="1"/>
      <c r="C25" s="1"/>
      <c r="D25" s="1"/>
      <c r="E25" s="1"/>
      <c r="F25" s="1" t="s">
        <v>25</v>
      </c>
      <c r="G25" s="1"/>
      <c r="H25" s="1"/>
      <c r="I25" s="4">
        <v>0</v>
      </c>
      <c r="J25" s="5"/>
      <c r="K25" s="4">
        <v>-120</v>
      </c>
      <c r="L25" s="5"/>
      <c r="M25" s="4">
        <f>ROUND((I25-K25),5)</f>
        <v>120</v>
      </c>
      <c r="N25" s="5"/>
    </row>
    <row r="26" spans="1:14" outlineLevel="2">
      <c r="A26" s="1"/>
      <c r="B26" s="1"/>
      <c r="C26" s="1"/>
      <c r="D26" s="1"/>
      <c r="E26" s="1"/>
      <c r="F26" s="1" t="s">
        <v>26</v>
      </c>
      <c r="G26" s="1"/>
      <c r="H26" s="1"/>
      <c r="I26" s="4">
        <v>170</v>
      </c>
      <c r="J26" s="5"/>
      <c r="K26" s="4">
        <v>319</v>
      </c>
      <c r="L26" s="5"/>
      <c r="M26" s="4">
        <f>ROUND((I26-K26),5)</f>
        <v>-149</v>
      </c>
      <c r="N26" s="5"/>
    </row>
    <row r="27" spans="1:14" outlineLevel="2">
      <c r="A27" s="1"/>
      <c r="B27" s="1"/>
      <c r="C27" s="1"/>
      <c r="D27" s="1"/>
      <c r="E27" s="1"/>
      <c r="F27" s="1" t="s">
        <v>27</v>
      </c>
      <c r="G27" s="1"/>
      <c r="H27" s="1"/>
      <c r="I27" s="4">
        <v>0</v>
      </c>
      <c r="J27" s="5"/>
      <c r="K27" s="4">
        <v>117</v>
      </c>
      <c r="L27" s="5"/>
      <c r="M27" s="4">
        <f>ROUND((I27-K27),5)</f>
        <v>-117</v>
      </c>
      <c r="N27" s="5"/>
    </row>
    <row r="28" spans="1:14" outlineLevel="2">
      <c r="A28" s="1"/>
      <c r="B28" s="1"/>
      <c r="C28" s="1"/>
      <c r="D28" s="1"/>
      <c r="E28" s="1"/>
      <c r="F28" s="1" t="s">
        <v>28</v>
      </c>
      <c r="G28" s="1"/>
      <c r="H28" s="1"/>
      <c r="I28" s="4">
        <v>10145.950000000001</v>
      </c>
      <c r="J28" s="5"/>
      <c r="K28" s="4">
        <v>10721.95</v>
      </c>
      <c r="L28" s="5"/>
      <c r="M28" s="4">
        <f>ROUND((I28-K28),5)</f>
        <v>-576</v>
      </c>
      <c r="N28" s="5"/>
    </row>
    <row r="29" spans="1:14" outlineLevel="3">
      <c r="A29" s="1"/>
      <c r="B29" s="1"/>
      <c r="C29" s="1"/>
      <c r="D29" s="1"/>
      <c r="E29" s="1"/>
      <c r="F29" s="1" t="s">
        <v>29</v>
      </c>
      <c r="G29" s="1"/>
      <c r="H29" s="1"/>
      <c r="I29" s="4"/>
      <c r="J29" s="5"/>
      <c r="K29" s="4"/>
      <c r="L29" s="5"/>
      <c r="M29" s="4"/>
      <c r="N29" s="5"/>
    </row>
    <row r="30" spans="1:14" outlineLevel="3">
      <c r="A30" s="1"/>
      <c r="B30" s="1"/>
      <c r="C30" s="1"/>
      <c r="D30" s="1"/>
      <c r="E30" s="1"/>
      <c r="F30" s="1"/>
      <c r="G30" s="1" t="s">
        <v>30</v>
      </c>
      <c r="H30" s="1"/>
      <c r="I30" s="4">
        <v>0</v>
      </c>
      <c r="J30" s="5"/>
      <c r="K30" s="4">
        <v>1500</v>
      </c>
      <c r="L30" s="5"/>
      <c r="M30" s="4">
        <f>ROUND((I30-K30),5)</f>
        <v>-1500</v>
      </c>
      <c r="N30" s="5"/>
    </row>
    <row r="31" spans="1:14" outlineLevel="3">
      <c r="A31" s="1"/>
      <c r="B31" s="1"/>
      <c r="C31" s="1"/>
      <c r="D31" s="1"/>
      <c r="E31" s="1"/>
      <c r="F31" s="1"/>
      <c r="G31" s="1" t="s">
        <v>31</v>
      </c>
      <c r="H31" s="1"/>
      <c r="I31" s="4">
        <v>57.82</v>
      </c>
      <c r="J31" s="5"/>
      <c r="K31" s="4">
        <v>58.94</v>
      </c>
      <c r="L31" s="5"/>
      <c r="M31" s="4">
        <f>ROUND((I31-K31),5)</f>
        <v>-1.1200000000000001</v>
      </c>
      <c r="N31" s="5"/>
    </row>
    <row r="32" spans="1:14" outlineLevel="3">
      <c r="A32" s="1"/>
      <c r="B32" s="1"/>
      <c r="C32" s="1"/>
      <c r="D32" s="1"/>
      <c r="E32" s="1"/>
      <c r="F32" s="1"/>
      <c r="G32" s="1" t="s">
        <v>32</v>
      </c>
      <c r="H32" s="1"/>
      <c r="I32" s="4">
        <v>0</v>
      </c>
      <c r="J32" s="5"/>
      <c r="K32" s="4">
        <v>134.4</v>
      </c>
      <c r="L32" s="5"/>
      <c r="M32" s="4">
        <f>ROUND((I32-K32),5)</f>
        <v>-134.4</v>
      </c>
      <c r="N32" s="5"/>
    </row>
    <row r="33" spans="1:14" outlineLevel="3">
      <c r="A33" s="1"/>
      <c r="B33" s="1"/>
      <c r="C33" s="1"/>
      <c r="D33" s="1"/>
      <c r="E33" s="1"/>
      <c r="F33" s="1"/>
      <c r="G33" s="1" t="s">
        <v>33</v>
      </c>
      <c r="H33" s="1"/>
      <c r="I33" s="4">
        <v>505</v>
      </c>
      <c r="J33" s="5"/>
      <c r="K33" s="4">
        <v>6161.11</v>
      </c>
      <c r="L33" s="5"/>
      <c r="M33" s="4">
        <f>ROUND((I33-K33),5)</f>
        <v>-5656.11</v>
      </c>
      <c r="N33" s="5"/>
    </row>
    <row r="34" spans="1:14" outlineLevel="3">
      <c r="A34" s="1"/>
      <c r="B34" s="1"/>
      <c r="C34" s="1"/>
      <c r="D34" s="1"/>
      <c r="E34" s="1"/>
      <c r="F34" s="1"/>
      <c r="G34" s="1" t="s">
        <v>34</v>
      </c>
      <c r="H34" s="1"/>
      <c r="I34" s="4">
        <v>32</v>
      </c>
      <c r="J34" s="5"/>
      <c r="K34" s="4">
        <v>0</v>
      </c>
      <c r="L34" s="5"/>
      <c r="M34" s="4">
        <f>ROUND((I34-K34),5)</f>
        <v>32</v>
      </c>
      <c r="N34" s="5"/>
    </row>
    <row r="35" spans="1:14" outlineLevel="3">
      <c r="A35" s="1"/>
      <c r="B35" s="1"/>
      <c r="C35" s="1"/>
      <c r="D35" s="1"/>
      <c r="E35" s="1"/>
      <c r="F35" s="1"/>
      <c r="G35" s="1" t="s">
        <v>35</v>
      </c>
      <c r="H35" s="1"/>
      <c r="I35" s="4">
        <v>0</v>
      </c>
      <c r="J35" s="5"/>
      <c r="K35" s="4">
        <v>27</v>
      </c>
      <c r="L35" s="5"/>
      <c r="M35" s="4">
        <f>ROUND((I35-K35),5)</f>
        <v>-27</v>
      </c>
      <c r="N35" s="5"/>
    </row>
    <row r="36" spans="1:14" outlineLevel="3">
      <c r="A36" s="1"/>
      <c r="B36" s="1"/>
      <c r="C36" s="1"/>
      <c r="D36" s="1"/>
      <c r="E36" s="1"/>
      <c r="F36" s="1"/>
      <c r="G36" s="1" t="s">
        <v>36</v>
      </c>
      <c r="H36" s="1"/>
      <c r="I36" s="4">
        <v>0</v>
      </c>
      <c r="J36" s="5"/>
      <c r="K36" s="4">
        <v>70</v>
      </c>
      <c r="L36" s="5"/>
      <c r="M36" s="4">
        <f>ROUND((I36-K36),5)</f>
        <v>-70</v>
      </c>
      <c r="N36" s="5"/>
    </row>
    <row r="37" spans="1:14" outlineLevel="3">
      <c r="A37" s="1"/>
      <c r="B37" s="1"/>
      <c r="C37" s="1"/>
      <c r="D37" s="1"/>
      <c r="E37" s="1"/>
      <c r="F37" s="1"/>
      <c r="G37" s="1" t="s">
        <v>37</v>
      </c>
      <c r="H37" s="1"/>
      <c r="I37" s="4">
        <v>1395</v>
      </c>
      <c r="J37" s="5"/>
      <c r="K37" s="4">
        <v>1800</v>
      </c>
      <c r="L37" s="5"/>
      <c r="M37" s="4">
        <f>ROUND((I37-K37),5)</f>
        <v>-405</v>
      </c>
      <c r="N37" s="5"/>
    </row>
    <row r="38" spans="1:14" outlineLevel="3">
      <c r="A38" s="1"/>
      <c r="B38" s="1"/>
      <c r="C38" s="1"/>
      <c r="D38" s="1"/>
      <c r="E38" s="1"/>
      <c r="F38" s="1"/>
      <c r="G38" s="1" t="s">
        <v>38</v>
      </c>
      <c r="H38" s="1"/>
      <c r="I38" s="4">
        <v>0</v>
      </c>
      <c r="J38" s="5"/>
      <c r="K38" s="4">
        <v>107.28</v>
      </c>
      <c r="L38" s="5"/>
      <c r="M38" s="4">
        <f>ROUND((I38-K38),5)</f>
        <v>-107.28</v>
      </c>
      <c r="N38" s="5"/>
    </row>
    <row r="39" spans="1:14" ht="15.75" outlineLevel="3" thickBot="1">
      <c r="A39" s="1"/>
      <c r="B39" s="1"/>
      <c r="C39" s="1"/>
      <c r="D39" s="1"/>
      <c r="E39" s="1"/>
      <c r="F39" s="1"/>
      <c r="G39" s="1" t="s">
        <v>39</v>
      </c>
      <c r="H39" s="1"/>
      <c r="I39" s="7">
        <v>5289.33</v>
      </c>
      <c r="J39" s="5"/>
      <c r="K39" s="7">
        <v>5011.33</v>
      </c>
      <c r="L39" s="5"/>
      <c r="M39" s="7">
        <f>ROUND((I39-K39),5)</f>
        <v>278</v>
      </c>
      <c r="N39" s="5"/>
    </row>
    <row r="40" spans="1:14" ht="15.75" outlineLevel="2" thickBot="1">
      <c r="A40" s="1"/>
      <c r="B40" s="1"/>
      <c r="C40" s="1"/>
      <c r="D40" s="1"/>
      <c r="E40" s="1"/>
      <c r="F40" s="1" t="s">
        <v>40</v>
      </c>
      <c r="G40" s="1"/>
      <c r="H40" s="1"/>
      <c r="I40" s="8">
        <f>ROUND(SUM(I29:I39),5)</f>
        <v>7279.15</v>
      </c>
      <c r="J40" s="5"/>
      <c r="K40" s="8">
        <f>ROUND(SUM(K29:K39),5)</f>
        <v>14870.06</v>
      </c>
      <c r="L40" s="5"/>
      <c r="M40" s="8">
        <f>ROUND((I40-K40),5)</f>
        <v>-7590.91</v>
      </c>
      <c r="N40" s="5"/>
    </row>
    <row r="41" spans="1:14" ht="30" customHeight="1" outlineLevel="1" thickBot="1">
      <c r="A41" s="1"/>
      <c r="B41" s="1"/>
      <c r="C41" s="1"/>
      <c r="D41" s="1"/>
      <c r="E41" s="1" t="s">
        <v>41</v>
      </c>
      <c r="F41" s="1"/>
      <c r="G41" s="1"/>
      <c r="H41" s="1"/>
      <c r="I41" s="8">
        <f>ROUND(SUM(I5:I7)+SUM(I12:I14)+SUM(I17:I28)+I40,5)</f>
        <v>141620.42000000001</v>
      </c>
      <c r="J41" s="5"/>
      <c r="K41" s="8">
        <f>ROUND(SUM(K5:K7)+SUM(K12:K14)+SUM(K17:K28)+K40,5)</f>
        <v>123639.58</v>
      </c>
      <c r="L41" s="5"/>
      <c r="M41" s="8">
        <f>ROUND((I41-K41),5)</f>
        <v>17980.84</v>
      </c>
      <c r="N41" s="5"/>
    </row>
    <row r="42" spans="1:14" ht="30" customHeight="1" thickBot="1">
      <c r="A42" s="1"/>
      <c r="B42" s="1"/>
      <c r="C42" s="1"/>
      <c r="D42" s="1" t="s">
        <v>42</v>
      </c>
      <c r="E42" s="1"/>
      <c r="F42" s="1"/>
      <c r="G42" s="1"/>
      <c r="H42" s="1"/>
      <c r="I42" s="9">
        <f>ROUND(I4+I41,5)</f>
        <v>141620.42000000001</v>
      </c>
      <c r="J42" s="5"/>
      <c r="K42" s="9">
        <f>ROUND(K4+K41,5)</f>
        <v>123639.58</v>
      </c>
      <c r="L42" s="5"/>
      <c r="M42" s="9">
        <f>ROUND((I42-K42),5)</f>
        <v>17980.84</v>
      </c>
      <c r="N42" s="5"/>
    </row>
    <row r="43" spans="1:14" ht="30" customHeight="1">
      <c r="A43" s="1"/>
      <c r="B43" s="1"/>
      <c r="C43" s="1" t="s">
        <v>43</v>
      </c>
      <c r="D43" s="1"/>
      <c r="E43" s="1"/>
      <c r="F43" s="1"/>
      <c r="G43" s="1"/>
      <c r="H43" s="1"/>
      <c r="I43" s="4">
        <f>I42</f>
        <v>141620.42000000001</v>
      </c>
      <c r="J43" s="5"/>
      <c r="K43" s="4">
        <f>K42</f>
        <v>123639.58</v>
      </c>
      <c r="L43" s="5"/>
      <c r="M43" s="4">
        <f>ROUND((I43-K43),5)</f>
        <v>17980.84</v>
      </c>
      <c r="N43" s="5"/>
    </row>
    <row r="44" spans="1:14" ht="30" customHeight="1" outlineLevel="1">
      <c r="A44" s="1"/>
      <c r="B44" s="1"/>
      <c r="C44" s="1"/>
      <c r="D44" s="1" t="s">
        <v>44</v>
      </c>
      <c r="E44" s="1"/>
      <c r="F44" s="1"/>
      <c r="G44" s="1"/>
      <c r="H44" s="1"/>
      <c r="I44" s="4"/>
      <c r="J44" s="5"/>
      <c r="K44" s="4"/>
      <c r="L44" s="5"/>
      <c r="M44" s="4"/>
      <c r="N44" s="5"/>
    </row>
    <row r="45" spans="1:14" outlineLevel="2">
      <c r="A45" s="1"/>
      <c r="B45" s="1"/>
      <c r="C45" s="1"/>
      <c r="D45" s="1"/>
      <c r="E45" s="1" t="s">
        <v>45</v>
      </c>
      <c r="F45" s="1"/>
      <c r="G45" s="1"/>
      <c r="H45" s="1"/>
      <c r="I45" s="4"/>
      <c r="J45" s="5"/>
      <c r="K45" s="4"/>
      <c r="L45" s="5"/>
      <c r="M45" s="4"/>
      <c r="N45" s="5"/>
    </row>
    <row r="46" spans="1:14" outlineLevel="3">
      <c r="A46" s="1"/>
      <c r="B46" s="1"/>
      <c r="C46" s="1"/>
      <c r="D46" s="1"/>
      <c r="E46" s="1"/>
      <c r="F46" s="1" t="s">
        <v>46</v>
      </c>
      <c r="G46" s="1"/>
      <c r="H46" s="1"/>
      <c r="I46" s="4"/>
      <c r="J46" s="5"/>
      <c r="K46" s="4"/>
      <c r="L46" s="5"/>
      <c r="M46" s="4"/>
      <c r="N46" s="5"/>
    </row>
    <row r="47" spans="1:14" outlineLevel="3">
      <c r="A47" s="1"/>
      <c r="B47" s="1"/>
      <c r="C47" s="1"/>
      <c r="D47" s="1"/>
      <c r="E47" s="1"/>
      <c r="F47" s="1"/>
      <c r="G47" s="1" t="s">
        <v>47</v>
      </c>
      <c r="H47" s="1"/>
      <c r="I47" s="4">
        <v>2547</v>
      </c>
      <c r="J47" s="5"/>
      <c r="K47" s="4">
        <v>47</v>
      </c>
      <c r="L47" s="5"/>
      <c r="M47" s="4">
        <f>ROUND((I47-K47),5)</f>
        <v>2500</v>
      </c>
      <c r="N47" s="5"/>
    </row>
    <row r="48" spans="1:14" outlineLevel="3">
      <c r="A48" s="1"/>
      <c r="B48" s="1"/>
      <c r="C48" s="1"/>
      <c r="D48" s="1"/>
      <c r="E48" s="1"/>
      <c r="F48" s="1"/>
      <c r="G48" s="1" t="s">
        <v>48</v>
      </c>
      <c r="H48" s="1"/>
      <c r="I48" s="4">
        <v>0</v>
      </c>
      <c r="J48" s="5"/>
      <c r="K48" s="4">
        <v>337.62</v>
      </c>
      <c r="L48" s="5"/>
      <c r="M48" s="4">
        <f>ROUND((I48-K48),5)</f>
        <v>-337.62</v>
      </c>
      <c r="N48" s="5"/>
    </row>
    <row r="49" spans="1:14" outlineLevel="3">
      <c r="A49" s="1"/>
      <c r="B49" s="1"/>
      <c r="C49" s="1"/>
      <c r="D49" s="1"/>
      <c r="E49" s="1"/>
      <c r="F49" s="1"/>
      <c r="G49" s="1" t="s">
        <v>49</v>
      </c>
      <c r="H49" s="1"/>
      <c r="I49" s="4">
        <v>0</v>
      </c>
      <c r="J49" s="5"/>
      <c r="K49" s="4">
        <v>277.38</v>
      </c>
      <c r="L49" s="5"/>
      <c r="M49" s="4">
        <f>ROUND((I49-K49),5)</f>
        <v>-277.38</v>
      </c>
      <c r="N49" s="5"/>
    </row>
    <row r="50" spans="1:14" outlineLevel="3">
      <c r="A50" s="1"/>
      <c r="B50" s="1"/>
      <c r="C50" s="1"/>
      <c r="D50" s="1"/>
      <c r="E50" s="1"/>
      <c r="F50" s="1"/>
      <c r="G50" s="1" t="s">
        <v>50</v>
      </c>
      <c r="H50" s="1"/>
      <c r="I50" s="4">
        <v>374.12</v>
      </c>
      <c r="J50" s="5"/>
      <c r="K50" s="4">
        <v>290.47000000000003</v>
      </c>
      <c r="L50" s="5"/>
      <c r="M50" s="4">
        <f>ROUND((I50-K50),5)</f>
        <v>83.65</v>
      </c>
      <c r="N50" s="5"/>
    </row>
    <row r="51" spans="1:14" outlineLevel="3">
      <c r="A51" s="1"/>
      <c r="B51" s="1"/>
      <c r="C51" s="1"/>
      <c r="D51" s="1"/>
      <c r="E51" s="1"/>
      <c r="F51" s="1"/>
      <c r="G51" s="1" t="s">
        <v>51</v>
      </c>
      <c r="H51" s="1"/>
      <c r="I51" s="4">
        <v>-9</v>
      </c>
      <c r="J51" s="5"/>
      <c r="K51" s="4">
        <v>-13.1</v>
      </c>
      <c r="L51" s="5"/>
      <c r="M51" s="4">
        <f>ROUND((I51-K51),5)</f>
        <v>4.0999999999999996</v>
      </c>
      <c r="N51" s="5"/>
    </row>
    <row r="52" spans="1:14" outlineLevel="3">
      <c r="A52" s="1"/>
      <c r="B52" s="1"/>
      <c r="C52" s="1"/>
      <c r="D52" s="1"/>
      <c r="E52" s="1"/>
      <c r="F52" s="1"/>
      <c r="G52" s="1" t="s">
        <v>52</v>
      </c>
      <c r="H52" s="1"/>
      <c r="I52" s="4">
        <v>15</v>
      </c>
      <c r="J52" s="5"/>
      <c r="K52" s="4">
        <v>15</v>
      </c>
      <c r="L52" s="5"/>
      <c r="M52" s="4">
        <f>ROUND((I52-K52),5)</f>
        <v>0</v>
      </c>
      <c r="N52" s="5"/>
    </row>
    <row r="53" spans="1:14" outlineLevel="3">
      <c r="A53" s="1"/>
      <c r="B53" s="1"/>
      <c r="C53" s="1"/>
      <c r="D53" s="1"/>
      <c r="E53" s="1"/>
      <c r="F53" s="1"/>
      <c r="G53" s="1" t="s">
        <v>53</v>
      </c>
      <c r="H53" s="1"/>
      <c r="I53" s="4">
        <v>181.56</v>
      </c>
      <c r="J53" s="5"/>
      <c r="K53" s="4">
        <v>0</v>
      </c>
      <c r="L53" s="5"/>
      <c r="M53" s="4">
        <f>ROUND((I53-K53),5)</f>
        <v>181.56</v>
      </c>
      <c r="N53" s="5"/>
    </row>
    <row r="54" spans="1:14" outlineLevel="3">
      <c r="A54" s="1"/>
      <c r="B54" s="1"/>
      <c r="C54" s="1"/>
      <c r="D54" s="1"/>
      <c r="E54" s="1"/>
      <c r="F54" s="1"/>
      <c r="G54" s="1" t="s">
        <v>54</v>
      </c>
      <c r="H54" s="1"/>
      <c r="I54" s="4">
        <v>0</v>
      </c>
      <c r="J54" s="5"/>
      <c r="K54" s="4">
        <v>10</v>
      </c>
      <c r="L54" s="5"/>
      <c r="M54" s="4">
        <f>ROUND((I54-K54),5)</f>
        <v>-10</v>
      </c>
      <c r="N54" s="5"/>
    </row>
    <row r="55" spans="1:14" outlineLevel="3">
      <c r="A55" s="1"/>
      <c r="B55" s="1"/>
      <c r="C55" s="1"/>
      <c r="D55" s="1"/>
      <c r="E55" s="1"/>
      <c r="F55" s="1"/>
      <c r="G55" s="1" t="s">
        <v>55</v>
      </c>
      <c r="H55" s="1"/>
      <c r="I55" s="4">
        <v>3248.05</v>
      </c>
      <c r="J55" s="5"/>
      <c r="K55" s="4">
        <v>0</v>
      </c>
      <c r="L55" s="5"/>
      <c r="M55" s="4">
        <f>ROUND((I55-K55),5)</f>
        <v>3248.05</v>
      </c>
      <c r="N55" s="5"/>
    </row>
    <row r="56" spans="1:14" outlineLevel="3">
      <c r="A56" s="1"/>
      <c r="B56" s="1"/>
      <c r="C56" s="1"/>
      <c r="D56" s="1"/>
      <c r="E56" s="1"/>
      <c r="F56" s="1"/>
      <c r="G56" s="1" t="s">
        <v>56</v>
      </c>
      <c r="H56" s="1"/>
      <c r="I56" s="4">
        <v>-683.12</v>
      </c>
      <c r="J56" s="5"/>
      <c r="K56" s="4">
        <v>41.89</v>
      </c>
      <c r="L56" s="5"/>
      <c r="M56" s="4">
        <f>ROUND((I56-K56),5)</f>
        <v>-725.01</v>
      </c>
      <c r="N56" s="5"/>
    </row>
    <row r="57" spans="1:14" outlineLevel="3">
      <c r="A57" s="1"/>
      <c r="B57" s="1"/>
      <c r="C57" s="1"/>
      <c r="D57" s="1"/>
      <c r="E57" s="1"/>
      <c r="F57" s="1"/>
      <c r="G57" s="1" t="s">
        <v>57</v>
      </c>
      <c r="H57" s="1"/>
      <c r="I57" s="4">
        <v>250.59</v>
      </c>
      <c r="J57" s="5"/>
      <c r="K57" s="4">
        <v>0</v>
      </c>
      <c r="L57" s="5"/>
      <c r="M57" s="4">
        <f>ROUND((I57-K57),5)</f>
        <v>250.59</v>
      </c>
      <c r="N57" s="5"/>
    </row>
    <row r="58" spans="1:14" outlineLevel="3">
      <c r="A58" s="1"/>
      <c r="B58" s="1"/>
      <c r="C58" s="1"/>
      <c r="D58" s="1"/>
      <c r="E58" s="1"/>
      <c r="F58" s="1"/>
      <c r="G58" s="1" t="s">
        <v>58</v>
      </c>
      <c r="H58" s="1"/>
      <c r="I58" s="4">
        <v>195.36</v>
      </c>
      <c r="J58" s="5"/>
      <c r="K58" s="4">
        <v>308.05</v>
      </c>
      <c r="L58" s="5"/>
      <c r="M58" s="4">
        <f>ROUND((I58-K58),5)</f>
        <v>-112.69</v>
      </c>
      <c r="N58" s="5"/>
    </row>
    <row r="59" spans="1:14" outlineLevel="3">
      <c r="A59" s="1"/>
      <c r="B59" s="1"/>
      <c r="C59" s="1"/>
      <c r="D59" s="1"/>
      <c r="E59" s="1"/>
      <c r="F59" s="1"/>
      <c r="G59" s="1" t="s">
        <v>59</v>
      </c>
      <c r="H59" s="1"/>
      <c r="I59" s="4">
        <v>556.25</v>
      </c>
      <c r="J59" s="5"/>
      <c r="K59" s="4">
        <v>273.81</v>
      </c>
      <c r="L59" s="5"/>
      <c r="M59" s="4">
        <f>ROUND((I59-K59),5)</f>
        <v>282.44</v>
      </c>
      <c r="N59" s="5"/>
    </row>
    <row r="60" spans="1:14" outlineLevel="3">
      <c r="A60" s="1"/>
      <c r="B60" s="1"/>
      <c r="C60" s="1"/>
      <c r="D60" s="1"/>
      <c r="E60" s="1"/>
      <c r="F60" s="1"/>
      <c r="G60" s="1" t="s">
        <v>60</v>
      </c>
      <c r="H60" s="1"/>
      <c r="I60" s="4">
        <v>0</v>
      </c>
      <c r="J60" s="5"/>
      <c r="K60" s="4">
        <v>3555</v>
      </c>
      <c r="L60" s="5"/>
      <c r="M60" s="4">
        <f>ROUND((I60-K60),5)</f>
        <v>-3555</v>
      </c>
      <c r="N60" s="5"/>
    </row>
    <row r="61" spans="1:14" outlineLevel="3">
      <c r="A61" s="1"/>
      <c r="B61" s="1"/>
      <c r="C61" s="1"/>
      <c r="D61" s="1"/>
      <c r="E61" s="1"/>
      <c r="F61" s="1"/>
      <c r="G61" s="1" t="s">
        <v>61</v>
      </c>
      <c r="H61" s="1"/>
      <c r="I61" s="4">
        <v>-12771.71</v>
      </c>
      <c r="J61" s="5"/>
      <c r="K61" s="4">
        <v>8325.84</v>
      </c>
      <c r="L61" s="5"/>
      <c r="M61" s="4">
        <f>ROUND((I61-K61),5)</f>
        <v>-21097.55</v>
      </c>
      <c r="N61" s="5"/>
    </row>
    <row r="62" spans="1:14" outlineLevel="3">
      <c r="A62" s="1"/>
      <c r="B62" s="1"/>
      <c r="C62" s="1"/>
      <c r="D62" s="1"/>
      <c r="E62" s="1"/>
      <c r="F62" s="1"/>
      <c r="G62" s="1" t="s">
        <v>62</v>
      </c>
      <c r="H62" s="1"/>
      <c r="I62" s="4">
        <v>0</v>
      </c>
      <c r="J62" s="5"/>
      <c r="K62" s="4">
        <v>1875</v>
      </c>
      <c r="L62" s="5"/>
      <c r="M62" s="4">
        <f>ROUND((I62-K62),5)</f>
        <v>-1875</v>
      </c>
      <c r="N62" s="5"/>
    </row>
    <row r="63" spans="1:14" outlineLevel="3">
      <c r="A63" s="1"/>
      <c r="B63" s="1"/>
      <c r="C63" s="1"/>
      <c r="D63" s="1"/>
      <c r="E63" s="1"/>
      <c r="F63" s="1"/>
      <c r="G63" s="1" t="s">
        <v>63</v>
      </c>
      <c r="H63" s="1"/>
      <c r="I63" s="4">
        <v>0</v>
      </c>
      <c r="J63" s="5"/>
      <c r="K63" s="4">
        <v>3000</v>
      </c>
      <c r="L63" s="5"/>
      <c r="M63" s="4">
        <f>ROUND((I63-K63),5)</f>
        <v>-3000</v>
      </c>
      <c r="N63" s="5"/>
    </row>
    <row r="64" spans="1:14" outlineLevel="3">
      <c r="A64" s="1"/>
      <c r="B64" s="1"/>
      <c r="C64" s="1"/>
      <c r="D64" s="1"/>
      <c r="E64" s="1"/>
      <c r="F64" s="1"/>
      <c r="G64" s="1" t="s">
        <v>64</v>
      </c>
      <c r="H64" s="1"/>
      <c r="I64" s="4">
        <v>526.45000000000005</v>
      </c>
      <c r="J64" s="5"/>
      <c r="K64" s="4">
        <v>1585.95</v>
      </c>
      <c r="L64" s="5"/>
      <c r="M64" s="4">
        <f>ROUND((I64-K64),5)</f>
        <v>-1059.5</v>
      </c>
      <c r="N64" s="5"/>
    </row>
    <row r="65" spans="1:14" outlineLevel="4">
      <c r="A65" s="1"/>
      <c r="B65" s="1"/>
      <c r="C65" s="1"/>
      <c r="D65" s="1"/>
      <c r="E65" s="1"/>
      <c r="F65" s="1"/>
      <c r="G65" s="1" t="s">
        <v>65</v>
      </c>
      <c r="H65" s="1"/>
      <c r="I65" s="4"/>
      <c r="J65" s="5"/>
      <c r="K65" s="4"/>
      <c r="L65" s="5"/>
      <c r="M65" s="4"/>
      <c r="N65" s="5"/>
    </row>
    <row r="66" spans="1:14" outlineLevel="4">
      <c r="A66" s="1"/>
      <c r="B66" s="1"/>
      <c r="C66" s="1"/>
      <c r="D66" s="1"/>
      <c r="E66" s="1"/>
      <c r="F66" s="1"/>
      <c r="G66" s="1"/>
      <c r="H66" s="1" t="s">
        <v>66</v>
      </c>
      <c r="I66" s="4">
        <v>6610.5</v>
      </c>
      <c r="J66" s="5"/>
      <c r="K66" s="4">
        <v>1188.43</v>
      </c>
      <c r="L66" s="5"/>
      <c r="M66" s="4">
        <f>ROUND((I66-K66),5)</f>
        <v>5422.07</v>
      </c>
      <c r="N66" s="5"/>
    </row>
    <row r="67" spans="1:14" outlineLevel="4">
      <c r="A67" s="1"/>
      <c r="B67" s="1"/>
      <c r="C67" s="1"/>
      <c r="D67" s="1"/>
      <c r="E67" s="1"/>
      <c r="F67" s="1"/>
      <c r="G67" s="1"/>
      <c r="H67" s="1" t="s">
        <v>67</v>
      </c>
      <c r="I67" s="4">
        <v>0</v>
      </c>
      <c r="J67" s="5"/>
      <c r="K67" s="4">
        <v>150</v>
      </c>
      <c r="L67" s="5"/>
      <c r="M67" s="4">
        <f>ROUND((I67-K67),5)</f>
        <v>-150</v>
      </c>
      <c r="N67" s="5"/>
    </row>
    <row r="68" spans="1:14" outlineLevel="4">
      <c r="A68" s="1"/>
      <c r="B68" s="1"/>
      <c r="C68" s="1"/>
      <c r="D68" s="1"/>
      <c r="E68" s="1"/>
      <c r="F68" s="1"/>
      <c r="G68" s="1"/>
      <c r="H68" s="1" t="s">
        <v>68</v>
      </c>
      <c r="I68" s="4">
        <v>0</v>
      </c>
      <c r="J68" s="5"/>
      <c r="K68" s="4">
        <v>54.86</v>
      </c>
      <c r="L68" s="5"/>
      <c r="M68" s="4">
        <f>ROUND((I68-K68),5)</f>
        <v>-54.86</v>
      </c>
      <c r="N68" s="5"/>
    </row>
    <row r="69" spans="1:14" outlineLevel="4">
      <c r="A69" s="1"/>
      <c r="B69" s="1"/>
      <c r="C69" s="1"/>
      <c r="D69" s="1"/>
      <c r="E69" s="1"/>
      <c r="F69" s="1"/>
      <c r="G69" s="1"/>
      <c r="H69" s="1" t="s">
        <v>69</v>
      </c>
      <c r="I69" s="4">
        <v>497.68</v>
      </c>
      <c r="J69" s="5"/>
      <c r="K69" s="4">
        <v>591.9</v>
      </c>
      <c r="L69" s="5"/>
      <c r="M69" s="4">
        <f>ROUND((I69-K69),5)</f>
        <v>-94.22</v>
      </c>
      <c r="N69" s="5"/>
    </row>
    <row r="70" spans="1:14" outlineLevel="4">
      <c r="A70" s="1"/>
      <c r="B70" s="1"/>
      <c r="C70" s="1"/>
      <c r="D70" s="1"/>
      <c r="E70" s="1"/>
      <c r="F70" s="1"/>
      <c r="G70" s="1"/>
      <c r="H70" s="1" t="s">
        <v>70</v>
      </c>
      <c r="I70" s="4">
        <v>38.1</v>
      </c>
      <c r="J70" s="5"/>
      <c r="K70" s="4">
        <v>637.80999999999995</v>
      </c>
      <c r="L70" s="5"/>
      <c r="M70" s="4">
        <f>ROUND((I70-K70),5)</f>
        <v>-599.71</v>
      </c>
      <c r="N70" s="5"/>
    </row>
    <row r="71" spans="1:14" ht="15.75" outlineLevel="4" thickBot="1">
      <c r="A71" s="1"/>
      <c r="B71" s="1"/>
      <c r="C71" s="1"/>
      <c r="D71" s="1"/>
      <c r="E71" s="1"/>
      <c r="F71" s="1"/>
      <c r="G71" s="1"/>
      <c r="H71" s="1" t="s">
        <v>71</v>
      </c>
      <c r="I71" s="6">
        <v>181.35</v>
      </c>
      <c r="J71" s="5"/>
      <c r="K71" s="6">
        <v>466.71</v>
      </c>
      <c r="L71" s="5"/>
      <c r="M71" s="6">
        <f>ROUND((I71-K71),5)</f>
        <v>-285.36</v>
      </c>
      <c r="N71" s="5"/>
    </row>
    <row r="72" spans="1:14" outlineLevel="3">
      <c r="A72" s="1"/>
      <c r="B72" s="1"/>
      <c r="C72" s="1"/>
      <c r="D72" s="1"/>
      <c r="E72" s="1"/>
      <c r="F72" s="1"/>
      <c r="G72" s="1" t="s">
        <v>72</v>
      </c>
      <c r="H72" s="1"/>
      <c r="I72" s="4">
        <f>ROUND(SUM(I65:I71),5)</f>
        <v>7327.63</v>
      </c>
      <c r="J72" s="5"/>
      <c r="K72" s="4">
        <f>ROUND(SUM(K65:K71),5)</f>
        <v>3089.71</v>
      </c>
      <c r="L72" s="5"/>
      <c r="M72" s="4">
        <f>ROUND((I72-K72),5)</f>
        <v>4237.92</v>
      </c>
      <c r="N72" s="5"/>
    </row>
    <row r="73" spans="1:14" ht="30" customHeight="1" outlineLevel="4">
      <c r="A73" s="1"/>
      <c r="B73" s="1"/>
      <c r="C73" s="1"/>
      <c r="D73" s="1"/>
      <c r="E73" s="1"/>
      <c r="F73" s="1"/>
      <c r="G73" s="1" t="s">
        <v>73</v>
      </c>
      <c r="H73" s="1"/>
      <c r="I73" s="4"/>
      <c r="J73" s="5"/>
      <c r="K73" s="4"/>
      <c r="L73" s="5"/>
      <c r="M73" s="4"/>
      <c r="N73" s="5"/>
    </row>
    <row r="74" spans="1:14" outlineLevel="4">
      <c r="A74" s="1"/>
      <c r="B74" s="1"/>
      <c r="C74" s="1"/>
      <c r="D74" s="1"/>
      <c r="E74" s="1"/>
      <c r="F74" s="1"/>
      <c r="G74" s="1"/>
      <c r="H74" s="1" t="s">
        <v>74</v>
      </c>
      <c r="I74" s="4">
        <v>81.61</v>
      </c>
      <c r="J74" s="5"/>
      <c r="K74" s="4">
        <v>11.41</v>
      </c>
      <c r="L74" s="5"/>
      <c r="M74" s="4">
        <f>ROUND((I74-K74),5)</f>
        <v>70.2</v>
      </c>
      <c r="N74" s="5"/>
    </row>
    <row r="75" spans="1:14" outlineLevel="4">
      <c r="A75" s="1"/>
      <c r="B75" s="1"/>
      <c r="C75" s="1"/>
      <c r="D75" s="1"/>
      <c r="E75" s="1"/>
      <c r="F75" s="1"/>
      <c r="G75" s="1"/>
      <c r="H75" s="1" t="s">
        <v>75</v>
      </c>
      <c r="I75" s="4">
        <v>0</v>
      </c>
      <c r="J75" s="5"/>
      <c r="K75" s="4">
        <v>313.8</v>
      </c>
      <c r="L75" s="5"/>
      <c r="M75" s="4">
        <f>ROUND((I75-K75),5)</f>
        <v>-313.8</v>
      </c>
      <c r="N75" s="5"/>
    </row>
    <row r="76" spans="1:14" outlineLevel="4">
      <c r="A76" s="1"/>
      <c r="B76" s="1"/>
      <c r="C76" s="1"/>
      <c r="D76" s="1"/>
      <c r="E76" s="1"/>
      <c r="F76" s="1"/>
      <c r="G76" s="1"/>
      <c r="H76" s="1" t="s">
        <v>76</v>
      </c>
      <c r="I76" s="4">
        <v>55.71</v>
      </c>
      <c r="J76" s="5"/>
      <c r="K76" s="4">
        <v>110.61</v>
      </c>
      <c r="L76" s="5"/>
      <c r="M76" s="4">
        <f>ROUND((I76-K76),5)</f>
        <v>-54.9</v>
      </c>
      <c r="N76" s="5"/>
    </row>
    <row r="77" spans="1:14" outlineLevel="4">
      <c r="A77" s="1"/>
      <c r="B77" s="1"/>
      <c r="C77" s="1"/>
      <c r="D77" s="1"/>
      <c r="E77" s="1"/>
      <c r="F77" s="1"/>
      <c r="G77" s="1"/>
      <c r="H77" s="1" t="s">
        <v>77</v>
      </c>
      <c r="I77" s="4">
        <v>180</v>
      </c>
      <c r="J77" s="5"/>
      <c r="K77" s="4">
        <v>180</v>
      </c>
      <c r="L77" s="5"/>
      <c r="M77" s="4">
        <f>ROUND((I77-K77),5)</f>
        <v>0</v>
      </c>
      <c r="N77" s="5"/>
    </row>
    <row r="78" spans="1:14" ht="15.75" outlineLevel="4" thickBot="1">
      <c r="A78" s="1"/>
      <c r="B78" s="1"/>
      <c r="C78" s="1"/>
      <c r="D78" s="1"/>
      <c r="E78" s="1"/>
      <c r="F78" s="1"/>
      <c r="G78" s="1"/>
      <c r="H78" s="1" t="s">
        <v>78</v>
      </c>
      <c r="I78" s="6">
        <v>114.44</v>
      </c>
      <c r="J78" s="5"/>
      <c r="K78" s="6">
        <v>28.93</v>
      </c>
      <c r="L78" s="5"/>
      <c r="M78" s="6">
        <f>ROUND((I78-K78),5)</f>
        <v>85.51</v>
      </c>
      <c r="N78" s="5"/>
    </row>
    <row r="79" spans="1:14" outlineLevel="3">
      <c r="A79" s="1"/>
      <c r="B79" s="1"/>
      <c r="C79" s="1"/>
      <c r="D79" s="1"/>
      <c r="E79" s="1"/>
      <c r="F79" s="1"/>
      <c r="G79" s="1" t="s">
        <v>79</v>
      </c>
      <c r="H79" s="1"/>
      <c r="I79" s="4">
        <f>ROUND(SUM(I73:I78),5)</f>
        <v>431.76</v>
      </c>
      <c r="J79" s="5"/>
      <c r="K79" s="4">
        <f>ROUND(SUM(K73:K78),5)</f>
        <v>644.75</v>
      </c>
      <c r="L79" s="5"/>
      <c r="M79" s="4">
        <f>ROUND((I79-K79),5)</f>
        <v>-212.99</v>
      </c>
      <c r="N79" s="5"/>
    </row>
    <row r="80" spans="1:14" ht="30" customHeight="1" outlineLevel="4">
      <c r="A80" s="1"/>
      <c r="B80" s="1"/>
      <c r="C80" s="1"/>
      <c r="D80" s="1"/>
      <c r="E80" s="1"/>
      <c r="F80" s="1"/>
      <c r="G80" s="1" t="s">
        <v>80</v>
      </c>
      <c r="H80" s="1"/>
      <c r="I80" s="4"/>
      <c r="J80" s="5"/>
      <c r="K80" s="4"/>
      <c r="L80" s="5"/>
      <c r="M80" s="4"/>
      <c r="N80" s="5"/>
    </row>
    <row r="81" spans="1:14" outlineLevel="4">
      <c r="A81" s="1"/>
      <c r="B81" s="1"/>
      <c r="C81" s="1"/>
      <c r="D81" s="1"/>
      <c r="E81" s="1"/>
      <c r="F81" s="1"/>
      <c r="G81" s="1"/>
      <c r="H81" s="1" t="s">
        <v>81</v>
      </c>
      <c r="I81" s="4">
        <v>15660.01</v>
      </c>
      <c r="J81" s="5"/>
      <c r="K81" s="4">
        <v>17267.14</v>
      </c>
      <c r="L81" s="5"/>
      <c r="M81" s="4">
        <f>ROUND((I81-K81),5)</f>
        <v>-1607.13</v>
      </c>
      <c r="N81" s="5"/>
    </row>
    <row r="82" spans="1:14" outlineLevel="4">
      <c r="A82" s="1"/>
      <c r="B82" s="1"/>
      <c r="C82" s="1"/>
      <c r="D82" s="1"/>
      <c r="E82" s="1"/>
      <c r="F82" s="1"/>
      <c r="G82" s="1"/>
      <c r="H82" s="1" t="s">
        <v>82</v>
      </c>
      <c r="I82" s="4">
        <v>2625.02</v>
      </c>
      <c r="J82" s="5"/>
      <c r="K82" s="4">
        <v>2517.34</v>
      </c>
      <c r="L82" s="5"/>
      <c r="M82" s="4">
        <f>ROUND((I82-K82),5)</f>
        <v>107.68</v>
      </c>
      <c r="N82" s="5"/>
    </row>
    <row r="83" spans="1:14" ht="15.75" outlineLevel="4" thickBot="1">
      <c r="A83" s="1"/>
      <c r="B83" s="1"/>
      <c r="C83" s="1"/>
      <c r="D83" s="1"/>
      <c r="E83" s="1"/>
      <c r="F83" s="1"/>
      <c r="G83" s="1"/>
      <c r="H83" s="1" t="s">
        <v>83</v>
      </c>
      <c r="I83" s="6">
        <v>1640.48</v>
      </c>
      <c r="J83" s="5"/>
      <c r="K83" s="6">
        <v>1626.84</v>
      </c>
      <c r="L83" s="5"/>
      <c r="M83" s="6">
        <f>ROUND((I83-K83),5)</f>
        <v>13.64</v>
      </c>
      <c r="N83" s="5"/>
    </row>
    <row r="84" spans="1:14" outlineLevel="3">
      <c r="A84" s="1"/>
      <c r="B84" s="1"/>
      <c r="C84" s="1"/>
      <c r="D84" s="1"/>
      <c r="E84" s="1"/>
      <c r="F84" s="1"/>
      <c r="G84" s="1" t="s">
        <v>84</v>
      </c>
      <c r="H84" s="1"/>
      <c r="I84" s="4">
        <f>ROUND(SUM(I80:I83),5)</f>
        <v>19925.509999999998</v>
      </c>
      <c r="J84" s="5"/>
      <c r="K84" s="4">
        <f>ROUND(SUM(K80:K83),5)</f>
        <v>21411.32</v>
      </c>
      <c r="L84" s="5"/>
      <c r="M84" s="4">
        <f>ROUND((I84-K84),5)</f>
        <v>-1485.81</v>
      </c>
      <c r="N84" s="5"/>
    </row>
    <row r="85" spans="1:14" ht="30" customHeight="1" outlineLevel="4">
      <c r="A85" s="1"/>
      <c r="B85" s="1"/>
      <c r="C85" s="1"/>
      <c r="D85" s="1"/>
      <c r="E85" s="1"/>
      <c r="F85" s="1"/>
      <c r="G85" s="1" t="s">
        <v>85</v>
      </c>
      <c r="H85" s="1"/>
      <c r="I85" s="4"/>
      <c r="J85" s="5"/>
      <c r="K85" s="4"/>
      <c r="L85" s="5"/>
      <c r="M85" s="4"/>
      <c r="N85" s="5"/>
    </row>
    <row r="86" spans="1:14" ht="15.75" outlineLevel="4" thickBot="1">
      <c r="A86" s="1"/>
      <c r="B86" s="1"/>
      <c r="C86" s="1"/>
      <c r="D86" s="1"/>
      <c r="E86" s="1"/>
      <c r="F86" s="1"/>
      <c r="G86" s="1"/>
      <c r="H86" s="1" t="s">
        <v>86</v>
      </c>
      <c r="I86" s="7">
        <v>0</v>
      </c>
      <c r="J86" s="5"/>
      <c r="K86" s="7">
        <v>234.51</v>
      </c>
      <c r="L86" s="5"/>
      <c r="M86" s="7">
        <f>ROUND((I86-K86),5)</f>
        <v>-234.51</v>
      </c>
      <c r="N86" s="5"/>
    </row>
    <row r="87" spans="1:14" ht="15.75" outlineLevel="3" thickBot="1">
      <c r="A87" s="1"/>
      <c r="B87" s="1"/>
      <c r="C87" s="1"/>
      <c r="D87" s="1"/>
      <c r="E87" s="1"/>
      <c r="F87" s="1"/>
      <c r="G87" s="1" t="s">
        <v>87</v>
      </c>
      <c r="H87" s="1"/>
      <c r="I87" s="8">
        <f>ROUND(SUM(I85:I86),5)</f>
        <v>0</v>
      </c>
      <c r="J87" s="5"/>
      <c r="K87" s="8">
        <f>ROUND(SUM(K85:K86),5)</f>
        <v>234.51</v>
      </c>
      <c r="L87" s="5"/>
      <c r="M87" s="8">
        <f>ROUND((I87-K87),5)</f>
        <v>-234.51</v>
      </c>
      <c r="N87" s="5"/>
    </row>
    <row r="88" spans="1:14" ht="30" customHeight="1" outlineLevel="2" thickBot="1">
      <c r="A88" s="1"/>
      <c r="B88" s="1"/>
      <c r="C88" s="1"/>
      <c r="D88" s="1"/>
      <c r="E88" s="1"/>
      <c r="F88" s="1" t="s">
        <v>88</v>
      </c>
      <c r="G88" s="1"/>
      <c r="H88" s="1"/>
      <c r="I88" s="9">
        <f>ROUND(SUM(I46:I64)+I72+I79+I84+I87,5)</f>
        <v>22115.45</v>
      </c>
      <c r="J88" s="5"/>
      <c r="K88" s="9">
        <f>ROUND(SUM(K46:K64)+K72+K79+K84+K87,5)</f>
        <v>45310.2</v>
      </c>
      <c r="L88" s="5"/>
      <c r="M88" s="9">
        <f>ROUND((I88-K88),5)</f>
        <v>-23194.75</v>
      </c>
      <c r="N88" s="5"/>
    </row>
    <row r="89" spans="1:14" ht="30" customHeight="1" outlineLevel="1">
      <c r="A89" s="1"/>
      <c r="B89" s="1"/>
      <c r="C89" s="1"/>
      <c r="D89" s="1"/>
      <c r="E89" s="1" t="s">
        <v>89</v>
      </c>
      <c r="F89" s="1"/>
      <c r="G89" s="1"/>
      <c r="H89" s="1"/>
      <c r="I89" s="4">
        <f>ROUND(I45+I88,5)</f>
        <v>22115.45</v>
      </c>
      <c r="J89" s="5"/>
      <c r="K89" s="4">
        <f>ROUND(K45+K88,5)</f>
        <v>45310.2</v>
      </c>
      <c r="L89" s="5"/>
      <c r="M89" s="4">
        <f>ROUND((I89-K89),5)</f>
        <v>-23194.75</v>
      </c>
      <c r="N89" s="5"/>
    </row>
    <row r="90" spans="1:14" ht="30" customHeight="1" outlineLevel="2">
      <c r="A90" s="1"/>
      <c r="B90" s="1"/>
      <c r="C90" s="1"/>
      <c r="D90" s="1"/>
      <c r="E90" s="1" t="s">
        <v>90</v>
      </c>
      <c r="F90" s="1"/>
      <c r="G90" s="1"/>
      <c r="H90" s="1"/>
      <c r="I90" s="4"/>
      <c r="J90" s="5"/>
      <c r="K90" s="4"/>
      <c r="L90" s="5"/>
      <c r="M90" s="4"/>
      <c r="N90" s="5"/>
    </row>
    <row r="91" spans="1:14" outlineLevel="3">
      <c r="A91" s="1"/>
      <c r="B91" s="1"/>
      <c r="C91" s="1"/>
      <c r="D91" s="1"/>
      <c r="E91" s="1"/>
      <c r="F91" s="1" t="s">
        <v>91</v>
      </c>
      <c r="G91" s="1"/>
      <c r="H91" s="1"/>
      <c r="I91" s="4"/>
      <c r="J91" s="5"/>
      <c r="K91" s="4"/>
      <c r="L91" s="5"/>
      <c r="M91" s="4"/>
      <c r="N91" s="5"/>
    </row>
    <row r="92" spans="1:14" outlineLevel="3">
      <c r="A92" s="1"/>
      <c r="B92" s="1"/>
      <c r="C92" s="1"/>
      <c r="D92" s="1"/>
      <c r="E92" s="1"/>
      <c r="F92" s="1"/>
      <c r="G92" s="1" t="s">
        <v>92</v>
      </c>
      <c r="H92" s="1"/>
      <c r="I92" s="4">
        <v>2001.11</v>
      </c>
      <c r="J92" s="5"/>
      <c r="K92" s="4">
        <v>69.19</v>
      </c>
      <c r="L92" s="5"/>
      <c r="M92" s="4">
        <f>ROUND((I92-K92),5)</f>
        <v>1931.92</v>
      </c>
      <c r="N92" s="5"/>
    </row>
    <row r="93" spans="1:14" outlineLevel="3">
      <c r="A93" s="1"/>
      <c r="B93" s="1"/>
      <c r="C93" s="1"/>
      <c r="D93" s="1"/>
      <c r="E93" s="1"/>
      <c r="F93" s="1"/>
      <c r="G93" s="1" t="s">
        <v>93</v>
      </c>
      <c r="H93" s="1"/>
      <c r="I93" s="4">
        <v>0</v>
      </c>
      <c r="J93" s="5"/>
      <c r="K93" s="4">
        <v>34.5</v>
      </c>
      <c r="L93" s="5"/>
      <c r="M93" s="4">
        <f>ROUND((I93-K93),5)</f>
        <v>-34.5</v>
      </c>
      <c r="N93" s="5"/>
    </row>
    <row r="94" spans="1:14" outlineLevel="3">
      <c r="A94" s="1"/>
      <c r="B94" s="1"/>
      <c r="C94" s="1"/>
      <c r="D94" s="1"/>
      <c r="E94" s="1"/>
      <c r="F94" s="1"/>
      <c r="G94" s="1" t="s">
        <v>94</v>
      </c>
      <c r="H94" s="1"/>
      <c r="I94" s="4">
        <v>335.72</v>
      </c>
      <c r="J94" s="5"/>
      <c r="K94" s="4">
        <v>299.72000000000003</v>
      </c>
      <c r="L94" s="5"/>
      <c r="M94" s="4">
        <f>ROUND((I94-K94),5)</f>
        <v>36</v>
      </c>
      <c r="N94" s="5"/>
    </row>
    <row r="95" spans="1:14" outlineLevel="3">
      <c r="A95" s="1"/>
      <c r="B95" s="1"/>
      <c r="C95" s="1"/>
      <c r="D95" s="1"/>
      <c r="E95" s="1"/>
      <c r="F95" s="1"/>
      <c r="G95" s="1" t="s">
        <v>95</v>
      </c>
      <c r="H95" s="1"/>
      <c r="I95" s="4">
        <v>0</v>
      </c>
      <c r="J95" s="5"/>
      <c r="K95" s="4">
        <v>4008.36</v>
      </c>
      <c r="L95" s="5"/>
      <c r="M95" s="4">
        <f>ROUND((I95-K95),5)</f>
        <v>-4008.36</v>
      </c>
      <c r="N95" s="5"/>
    </row>
    <row r="96" spans="1:14" outlineLevel="4">
      <c r="A96" s="1"/>
      <c r="B96" s="1"/>
      <c r="C96" s="1"/>
      <c r="D96" s="1"/>
      <c r="E96" s="1"/>
      <c r="F96" s="1"/>
      <c r="G96" s="1" t="s">
        <v>96</v>
      </c>
      <c r="H96" s="1"/>
      <c r="I96" s="4"/>
      <c r="J96" s="5"/>
      <c r="K96" s="4"/>
      <c r="L96" s="5"/>
      <c r="M96" s="4"/>
      <c r="N96" s="5"/>
    </row>
    <row r="97" spans="1:14" outlineLevel="4">
      <c r="A97" s="1"/>
      <c r="B97" s="1"/>
      <c r="C97" s="1"/>
      <c r="D97" s="1"/>
      <c r="E97" s="1"/>
      <c r="F97" s="1"/>
      <c r="G97" s="1"/>
      <c r="H97" s="1" t="s">
        <v>97</v>
      </c>
      <c r="I97" s="4">
        <v>3528.41</v>
      </c>
      <c r="J97" s="5"/>
      <c r="K97" s="4">
        <v>2018.74</v>
      </c>
      <c r="L97" s="5"/>
      <c r="M97" s="4">
        <f>ROUND((I97-K97),5)</f>
        <v>1509.67</v>
      </c>
      <c r="N97" s="5"/>
    </row>
    <row r="98" spans="1:14" outlineLevel="4">
      <c r="A98" s="1"/>
      <c r="B98" s="1"/>
      <c r="C98" s="1"/>
      <c r="D98" s="1"/>
      <c r="E98" s="1"/>
      <c r="F98" s="1"/>
      <c r="G98" s="1"/>
      <c r="H98" s="1" t="s">
        <v>98</v>
      </c>
      <c r="I98" s="4">
        <v>82.5</v>
      </c>
      <c r="J98" s="5"/>
      <c r="K98" s="4">
        <v>82.5</v>
      </c>
      <c r="L98" s="5"/>
      <c r="M98" s="4">
        <f>ROUND((I98-K98),5)</f>
        <v>0</v>
      </c>
      <c r="N98" s="5"/>
    </row>
    <row r="99" spans="1:14" outlineLevel="4">
      <c r="A99" s="1"/>
      <c r="B99" s="1"/>
      <c r="C99" s="1"/>
      <c r="D99" s="1"/>
      <c r="E99" s="1"/>
      <c r="F99" s="1"/>
      <c r="G99" s="1"/>
      <c r="H99" s="1" t="s">
        <v>99</v>
      </c>
      <c r="I99" s="4">
        <v>922.15</v>
      </c>
      <c r="J99" s="5"/>
      <c r="K99" s="4">
        <v>1423.58</v>
      </c>
      <c r="L99" s="5"/>
      <c r="M99" s="4">
        <f>ROUND((I99-K99),5)</f>
        <v>-501.43</v>
      </c>
      <c r="N99" s="5"/>
    </row>
    <row r="100" spans="1:14" outlineLevel="4">
      <c r="A100" s="1"/>
      <c r="B100" s="1"/>
      <c r="C100" s="1"/>
      <c r="D100" s="1"/>
      <c r="E100" s="1"/>
      <c r="F100" s="1"/>
      <c r="G100" s="1"/>
      <c r="H100" s="1" t="s">
        <v>100</v>
      </c>
      <c r="I100" s="4">
        <v>42.63</v>
      </c>
      <c r="J100" s="5"/>
      <c r="K100" s="4">
        <v>340</v>
      </c>
      <c r="L100" s="5"/>
      <c r="M100" s="4">
        <f>ROUND((I100-K100),5)</f>
        <v>-297.37</v>
      </c>
      <c r="N100" s="5"/>
    </row>
    <row r="101" spans="1:14" ht="15.75" outlineLevel="4" thickBot="1">
      <c r="A101" s="1"/>
      <c r="B101" s="1"/>
      <c r="C101" s="1"/>
      <c r="D101" s="1"/>
      <c r="E101" s="1"/>
      <c r="F101" s="1"/>
      <c r="G101" s="1"/>
      <c r="H101" s="1" t="s">
        <v>101</v>
      </c>
      <c r="I101" s="6">
        <v>395.49</v>
      </c>
      <c r="J101" s="5"/>
      <c r="K101" s="6">
        <v>598.80999999999995</v>
      </c>
      <c r="L101" s="5"/>
      <c r="M101" s="6">
        <f>ROUND((I101-K101),5)</f>
        <v>-203.32</v>
      </c>
      <c r="N101" s="5"/>
    </row>
    <row r="102" spans="1:14" outlineLevel="3">
      <c r="A102" s="1"/>
      <c r="B102" s="1"/>
      <c r="C102" s="1"/>
      <c r="D102" s="1"/>
      <c r="E102" s="1"/>
      <c r="F102" s="1"/>
      <c r="G102" s="1" t="s">
        <v>102</v>
      </c>
      <c r="H102" s="1"/>
      <c r="I102" s="4">
        <f>ROUND(SUM(I96:I101),5)</f>
        <v>4971.18</v>
      </c>
      <c r="J102" s="5"/>
      <c r="K102" s="4">
        <f>ROUND(SUM(K96:K101),5)</f>
        <v>4463.63</v>
      </c>
      <c r="L102" s="5"/>
      <c r="M102" s="4">
        <f>ROUND((I102-K102),5)</f>
        <v>507.55</v>
      </c>
      <c r="N102" s="5"/>
    </row>
    <row r="103" spans="1:14" ht="30" customHeight="1" outlineLevel="4">
      <c r="A103" s="1"/>
      <c r="B103" s="1"/>
      <c r="C103" s="1"/>
      <c r="D103" s="1"/>
      <c r="E103" s="1"/>
      <c r="F103" s="1"/>
      <c r="G103" s="1" t="s">
        <v>103</v>
      </c>
      <c r="H103" s="1"/>
      <c r="I103" s="4"/>
      <c r="J103" s="5"/>
      <c r="K103" s="4"/>
      <c r="L103" s="5"/>
      <c r="M103" s="4"/>
      <c r="N103" s="5"/>
    </row>
    <row r="104" spans="1:14" outlineLevel="4">
      <c r="A104" s="1"/>
      <c r="B104" s="1"/>
      <c r="C104" s="1"/>
      <c r="D104" s="1"/>
      <c r="E104" s="1"/>
      <c r="F104" s="1"/>
      <c r="G104" s="1"/>
      <c r="H104" s="1" t="s">
        <v>104</v>
      </c>
      <c r="I104" s="4">
        <v>944.74</v>
      </c>
      <c r="J104" s="5"/>
      <c r="K104" s="4">
        <v>1535.87</v>
      </c>
      <c r="L104" s="5"/>
      <c r="M104" s="4">
        <f>ROUND((I104-K104),5)</f>
        <v>-591.13</v>
      </c>
      <c r="N104" s="5"/>
    </row>
    <row r="105" spans="1:14" outlineLevel="4">
      <c r="A105" s="1"/>
      <c r="B105" s="1"/>
      <c r="C105" s="1"/>
      <c r="D105" s="1"/>
      <c r="E105" s="1"/>
      <c r="F105" s="1"/>
      <c r="G105" s="1"/>
      <c r="H105" s="1" t="s">
        <v>105</v>
      </c>
      <c r="I105" s="4">
        <v>0</v>
      </c>
      <c r="J105" s="5"/>
      <c r="K105" s="4">
        <v>313.8</v>
      </c>
      <c r="L105" s="5"/>
      <c r="M105" s="4">
        <f>ROUND((I105-K105),5)</f>
        <v>-313.8</v>
      </c>
      <c r="N105" s="5"/>
    </row>
    <row r="106" spans="1:14" outlineLevel="4">
      <c r="A106" s="1"/>
      <c r="B106" s="1"/>
      <c r="C106" s="1"/>
      <c r="D106" s="1"/>
      <c r="E106" s="1"/>
      <c r="F106" s="1"/>
      <c r="G106" s="1"/>
      <c r="H106" s="1" t="s">
        <v>106</v>
      </c>
      <c r="I106" s="4">
        <v>55.71</v>
      </c>
      <c r="J106" s="5"/>
      <c r="K106" s="4">
        <v>110.59</v>
      </c>
      <c r="L106" s="5"/>
      <c r="M106" s="4">
        <f>ROUND((I106-K106),5)</f>
        <v>-54.88</v>
      </c>
      <c r="N106" s="5"/>
    </row>
    <row r="107" spans="1:14" outlineLevel="4">
      <c r="A107" s="1"/>
      <c r="B107" s="1"/>
      <c r="C107" s="1"/>
      <c r="D107" s="1"/>
      <c r="E107" s="1"/>
      <c r="F107" s="1"/>
      <c r="G107" s="1"/>
      <c r="H107" s="1" t="s">
        <v>107</v>
      </c>
      <c r="I107" s="4">
        <v>180</v>
      </c>
      <c r="J107" s="5"/>
      <c r="K107" s="4">
        <v>180</v>
      </c>
      <c r="L107" s="5"/>
      <c r="M107" s="4">
        <f>ROUND((I107-K107),5)</f>
        <v>0</v>
      </c>
      <c r="N107" s="5"/>
    </row>
    <row r="108" spans="1:14" ht="15.75" outlineLevel="4" thickBot="1">
      <c r="A108" s="1"/>
      <c r="B108" s="1"/>
      <c r="C108" s="1"/>
      <c r="D108" s="1"/>
      <c r="E108" s="1"/>
      <c r="F108" s="1"/>
      <c r="G108" s="1"/>
      <c r="H108" s="1" t="s">
        <v>108</v>
      </c>
      <c r="I108" s="6">
        <v>114.43</v>
      </c>
      <c r="J108" s="5"/>
      <c r="K108" s="6">
        <v>28.92</v>
      </c>
      <c r="L108" s="5"/>
      <c r="M108" s="6">
        <f>ROUND((I108-K108),5)</f>
        <v>85.51</v>
      </c>
      <c r="N108" s="5"/>
    </row>
    <row r="109" spans="1:14" outlineLevel="3">
      <c r="A109" s="1"/>
      <c r="B109" s="1"/>
      <c r="C109" s="1"/>
      <c r="D109" s="1"/>
      <c r="E109" s="1"/>
      <c r="F109" s="1"/>
      <c r="G109" s="1" t="s">
        <v>109</v>
      </c>
      <c r="H109" s="1"/>
      <c r="I109" s="4">
        <f>ROUND(SUM(I103:I108),5)</f>
        <v>1294.8800000000001</v>
      </c>
      <c r="J109" s="5"/>
      <c r="K109" s="4">
        <f>ROUND(SUM(K103:K108),5)</f>
        <v>2169.1799999999998</v>
      </c>
      <c r="L109" s="5"/>
      <c r="M109" s="4">
        <f>ROUND((I109-K109),5)</f>
        <v>-874.3</v>
      </c>
      <c r="N109" s="5"/>
    </row>
    <row r="110" spans="1:14" ht="30" customHeight="1" outlineLevel="4">
      <c r="A110" s="1"/>
      <c r="B110" s="1"/>
      <c r="C110" s="1"/>
      <c r="D110" s="1"/>
      <c r="E110" s="1"/>
      <c r="F110" s="1"/>
      <c r="G110" s="1" t="s">
        <v>110</v>
      </c>
      <c r="H110" s="1"/>
      <c r="I110" s="4"/>
      <c r="J110" s="5"/>
      <c r="K110" s="4"/>
      <c r="L110" s="5"/>
      <c r="M110" s="4"/>
      <c r="N110" s="5"/>
    </row>
    <row r="111" spans="1:14" outlineLevel="4">
      <c r="A111" s="1"/>
      <c r="B111" s="1"/>
      <c r="C111" s="1"/>
      <c r="D111" s="1"/>
      <c r="E111" s="1"/>
      <c r="F111" s="1"/>
      <c r="G111" s="1"/>
      <c r="H111" s="1" t="s">
        <v>111</v>
      </c>
      <c r="I111" s="4">
        <v>32962</v>
      </c>
      <c r="J111" s="5"/>
      <c r="K111" s="4">
        <v>35184.92</v>
      </c>
      <c r="L111" s="5"/>
      <c r="M111" s="4">
        <f>ROUND((I111-K111),5)</f>
        <v>-2222.92</v>
      </c>
      <c r="N111" s="5"/>
    </row>
    <row r="112" spans="1:14" outlineLevel="4">
      <c r="A112" s="1"/>
      <c r="B112" s="1"/>
      <c r="C112" s="1"/>
      <c r="D112" s="1"/>
      <c r="E112" s="1"/>
      <c r="F112" s="1"/>
      <c r="G112" s="1"/>
      <c r="H112" s="1" t="s">
        <v>112</v>
      </c>
      <c r="I112" s="4">
        <v>5011.33</v>
      </c>
      <c r="J112" s="5"/>
      <c r="K112" s="4">
        <v>5011.33</v>
      </c>
      <c r="L112" s="5"/>
      <c r="M112" s="4">
        <f>ROUND((I112-K112),5)</f>
        <v>0</v>
      </c>
      <c r="N112" s="5"/>
    </row>
    <row r="113" spans="1:14" outlineLevel="4">
      <c r="A113" s="1"/>
      <c r="B113" s="1"/>
      <c r="C113" s="1"/>
      <c r="D113" s="1"/>
      <c r="E113" s="1"/>
      <c r="F113" s="1"/>
      <c r="G113" s="1"/>
      <c r="H113" s="1" t="s">
        <v>113</v>
      </c>
      <c r="I113" s="4">
        <v>12092.88</v>
      </c>
      <c r="J113" s="5"/>
      <c r="K113" s="4">
        <v>8936.5499999999993</v>
      </c>
      <c r="L113" s="5"/>
      <c r="M113" s="4">
        <f>ROUND((I113-K113),5)</f>
        <v>3156.33</v>
      </c>
      <c r="N113" s="5"/>
    </row>
    <row r="114" spans="1:14" ht="15.75" outlineLevel="4" thickBot="1">
      <c r="A114" s="1"/>
      <c r="B114" s="1"/>
      <c r="C114" s="1"/>
      <c r="D114" s="1"/>
      <c r="E114" s="1"/>
      <c r="F114" s="1"/>
      <c r="G114" s="1"/>
      <c r="H114" s="1" t="s">
        <v>114</v>
      </c>
      <c r="I114" s="6">
        <v>2977.74</v>
      </c>
      <c r="J114" s="5"/>
      <c r="K114" s="6">
        <v>3403.19</v>
      </c>
      <c r="L114" s="5"/>
      <c r="M114" s="6">
        <f>ROUND((I114-K114),5)</f>
        <v>-425.45</v>
      </c>
      <c r="N114" s="5"/>
    </row>
    <row r="115" spans="1:14" outlineLevel="3">
      <c r="A115" s="1"/>
      <c r="B115" s="1"/>
      <c r="C115" s="1"/>
      <c r="D115" s="1"/>
      <c r="E115" s="1"/>
      <c r="F115" s="1"/>
      <c r="G115" s="1" t="s">
        <v>115</v>
      </c>
      <c r="H115" s="1"/>
      <c r="I115" s="4">
        <f>ROUND(SUM(I110:I114),5)</f>
        <v>53043.95</v>
      </c>
      <c r="J115" s="5"/>
      <c r="K115" s="4">
        <f>ROUND(SUM(K110:K114),5)</f>
        <v>52535.99</v>
      </c>
      <c r="L115" s="5"/>
      <c r="M115" s="4">
        <f>ROUND((I115-K115),5)</f>
        <v>507.96</v>
      </c>
      <c r="N115" s="5"/>
    </row>
    <row r="116" spans="1:14" ht="30" customHeight="1" outlineLevel="4">
      <c r="A116" s="1"/>
      <c r="B116" s="1"/>
      <c r="C116" s="1"/>
      <c r="D116" s="1"/>
      <c r="E116" s="1"/>
      <c r="F116" s="1"/>
      <c r="G116" s="1" t="s">
        <v>116</v>
      </c>
      <c r="H116" s="1"/>
      <c r="I116" s="4"/>
      <c r="J116" s="5"/>
      <c r="K116" s="4"/>
      <c r="L116" s="5"/>
      <c r="M116" s="4"/>
      <c r="N116" s="5"/>
    </row>
    <row r="117" spans="1:14" outlineLevel="4">
      <c r="A117" s="1"/>
      <c r="B117" s="1"/>
      <c r="C117" s="1"/>
      <c r="D117" s="1"/>
      <c r="E117" s="1"/>
      <c r="F117" s="1"/>
      <c r="G117" s="1"/>
      <c r="H117" s="1" t="s">
        <v>117</v>
      </c>
      <c r="I117" s="4">
        <v>201.42</v>
      </c>
      <c r="J117" s="5"/>
      <c r="K117" s="4">
        <v>2381.17</v>
      </c>
      <c r="L117" s="5"/>
      <c r="M117" s="4">
        <f>ROUND((I117-K117),5)</f>
        <v>-2179.75</v>
      </c>
      <c r="N117" s="5"/>
    </row>
    <row r="118" spans="1:14" ht="15.75" outlineLevel="4" thickBot="1">
      <c r="A118" s="1"/>
      <c r="B118" s="1"/>
      <c r="C118" s="1"/>
      <c r="D118" s="1"/>
      <c r="E118" s="1"/>
      <c r="F118" s="1"/>
      <c r="G118" s="1"/>
      <c r="H118" s="1" t="s">
        <v>118</v>
      </c>
      <c r="I118" s="7">
        <v>649.46</v>
      </c>
      <c r="J118" s="5"/>
      <c r="K118" s="7">
        <v>128.88</v>
      </c>
      <c r="L118" s="5"/>
      <c r="M118" s="7">
        <f>ROUND((I118-K118),5)</f>
        <v>520.58000000000004</v>
      </c>
      <c r="N118" s="5"/>
    </row>
    <row r="119" spans="1:14" ht="15.75" outlineLevel="3" thickBot="1">
      <c r="A119" s="1"/>
      <c r="B119" s="1"/>
      <c r="C119" s="1"/>
      <c r="D119" s="1"/>
      <c r="E119" s="1"/>
      <c r="F119" s="1"/>
      <c r="G119" s="1" t="s">
        <v>119</v>
      </c>
      <c r="H119" s="1"/>
      <c r="I119" s="8">
        <f>ROUND(SUM(I116:I118),5)</f>
        <v>850.88</v>
      </c>
      <c r="J119" s="5"/>
      <c r="K119" s="8">
        <f>ROUND(SUM(K116:K118),5)</f>
        <v>2510.0500000000002</v>
      </c>
      <c r="L119" s="5"/>
      <c r="M119" s="8">
        <f>ROUND((I119-K119),5)</f>
        <v>-1659.17</v>
      </c>
      <c r="N119" s="5"/>
    </row>
    <row r="120" spans="1:14" ht="30" customHeight="1" outlineLevel="2" thickBot="1">
      <c r="A120" s="1"/>
      <c r="B120" s="1"/>
      <c r="C120" s="1"/>
      <c r="D120" s="1"/>
      <c r="E120" s="1"/>
      <c r="F120" s="1" t="s">
        <v>120</v>
      </c>
      <c r="G120" s="1"/>
      <c r="H120" s="1"/>
      <c r="I120" s="9">
        <f>ROUND(SUM(I91:I95)+I102+I109+I115+I119,5)</f>
        <v>62497.72</v>
      </c>
      <c r="J120" s="5"/>
      <c r="K120" s="9">
        <f>ROUND(SUM(K91:K95)+K102+K109+K115+K119,5)</f>
        <v>66090.62</v>
      </c>
      <c r="L120" s="5"/>
      <c r="M120" s="9">
        <f>ROUND((I120-K120),5)</f>
        <v>-3592.9</v>
      </c>
      <c r="N120" s="5"/>
    </row>
    <row r="121" spans="1:14" ht="30" customHeight="1" outlineLevel="1">
      <c r="A121" s="1"/>
      <c r="B121" s="1"/>
      <c r="C121" s="1"/>
      <c r="D121" s="1"/>
      <c r="E121" s="1" t="s">
        <v>121</v>
      </c>
      <c r="F121" s="1"/>
      <c r="G121" s="1"/>
      <c r="H121" s="1"/>
      <c r="I121" s="4">
        <f>ROUND(I90+I120,5)</f>
        <v>62497.72</v>
      </c>
      <c r="J121" s="5"/>
      <c r="K121" s="4">
        <f>ROUND(K90+K120,5)</f>
        <v>66090.62</v>
      </c>
      <c r="L121" s="5"/>
      <c r="M121" s="4">
        <f>ROUND((I121-K121),5)</f>
        <v>-3592.9</v>
      </c>
      <c r="N121" s="5"/>
    </row>
    <row r="122" spans="1:14" ht="30" customHeight="1" outlineLevel="2">
      <c r="A122" s="1"/>
      <c r="B122" s="1"/>
      <c r="C122" s="1"/>
      <c r="D122" s="1"/>
      <c r="E122" s="1" t="s">
        <v>122</v>
      </c>
      <c r="F122" s="1"/>
      <c r="G122" s="1"/>
      <c r="H122" s="1"/>
      <c r="I122" s="4"/>
      <c r="J122" s="5"/>
      <c r="K122" s="4"/>
      <c r="L122" s="5"/>
      <c r="M122" s="4"/>
      <c r="N122" s="5"/>
    </row>
    <row r="123" spans="1:14" outlineLevel="3">
      <c r="A123" s="1"/>
      <c r="B123" s="1"/>
      <c r="C123" s="1"/>
      <c r="D123" s="1"/>
      <c r="E123" s="1"/>
      <c r="F123" s="1" t="s">
        <v>123</v>
      </c>
      <c r="G123" s="1"/>
      <c r="H123" s="1"/>
      <c r="I123" s="4"/>
      <c r="J123" s="5"/>
      <c r="K123" s="4"/>
      <c r="L123" s="5"/>
      <c r="M123" s="4"/>
      <c r="N123" s="5"/>
    </row>
    <row r="124" spans="1:14" outlineLevel="3">
      <c r="A124" s="1"/>
      <c r="B124" s="1"/>
      <c r="C124" s="1"/>
      <c r="D124" s="1"/>
      <c r="E124" s="1"/>
      <c r="F124" s="1"/>
      <c r="G124" s="1" t="s">
        <v>124</v>
      </c>
      <c r="H124" s="1"/>
      <c r="I124" s="4">
        <v>0</v>
      </c>
      <c r="J124" s="5"/>
      <c r="K124" s="4">
        <v>1750</v>
      </c>
      <c r="L124" s="5"/>
      <c r="M124" s="4">
        <f>ROUND((I124-K124),5)</f>
        <v>-1750</v>
      </c>
      <c r="N124" s="5"/>
    </row>
    <row r="125" spans="1:14" outlineLevel="3">
      <c r="A125" s="1"/>
      <c r="B125" s="1"/>
      <c r="C125" s="1"/>
      <c r="D125" s="1"/>
      <c r="E125" s="1"/>
      <c r="F125" s="1"/>
      <c r="G125" s="1" t="s">
        <v>125</v>
      </c>
      <c r="H125" s="1"/>
      <c r="I125" s="4">
        <v>0</v>
      </c>
      <c r="J125" s="5"/>
      <c r="K125" s="4">
        <v>58.1</v>
      </c>
      <c r="L125" s="5"/>
      <c r="M125" s="4">
        <f>ROUND((I125-K125),5)</f>
        <v>-58.1</v>
      </c>
      <c r="N125" s="5"/>
    </row>
    <row r="126" spans="1:14" outlineLevel="3">
      <c r="A126" s="1"/>
      <c r="B126" s="1"/>
      <c r="C126" s="1"/>
      <c r="D126" s="1"/>
      <c r="E126" s="1"/>
      <c r="F126" s="1"/>
      <c r="G126" s="1" t="s">
        <v>126</v>
      </c>
      <c r="H126" s="1"/>
      <c r="I126" s="4">
        <v>363.59</v>
      </c>
      <c r="J126" s="5"/>
      <c r="K126" s="4">
        <v>576.42999999999995</v>
      </c>
      <c r="L126" s="5"/>
      <c r="M126" s="4">
        <f>ROUND((I126-K126),5)</f>
        <v>-212.84</v>
      </c>
      <c r="N126" s="5"/>
    </row>
    <row r="127" spans="1:14" outlineLevel="3">
      <c r="A127" s="1"/>
      <c r="B127" s="1"/>
      <c r="C127" s="1"/>
      <c r="D127" s="1"/>
      <c r="E127" s="1"/>
      <c r="F127" s="1"/>
      <c r="G127" s="1" t="s">
        <v>127</v>
      </c>
      <c r="H127" s="1"/>
      <c r="I127" s="4">
        <v>16.760000000000002</v>
      </c>
      <c r="J127" s="5"/>
      <c r="K127" s="4">
        <v>0</v>
      </c>
      <c r="L127" s="5"/>
      <c r="M127" s="4">
        <f>ROUND((I127-K127),5)</f>
        <v>16.760000000000002</v>
      </c>
      <c r="N127" s="5"/>
    </row>
    <row r="128" spans="1:14" outlineLevel="3">
      <c r="A128" s="1"/>
      <c r="B128" s="1"/>
      <c r="C128" s="1"/>
      <c r="D128" s="1"/>
      <c r="E128" s="1"/>
      <c r="F128" s="1"/>
      <c r="G128" s="1" t="s">
        <v>128</v>
      </c>
      <c r="H128" s="1"/>
      <c r="I128" s="4">
        <v>296.99</v>
      </c>
      <c r="J128" s="5"/>
      <c r="K128" s="4">
        <v>0</v>
      </c>
      <c r="L128" s="5"/>
      <c r="M128" s="4">
        <f>ROUND((I128-K128),5)</f>
        <v>296.99</v>
      </c>
      <c r="N128" s="5"/>
    </row>
    <row r="129" spans="1:14" outlineLevel="3">
      <c r="A129" s="1"/>
      <c r="B129" s="1"/>
      <c r="C129" s="1"/>
      <c r="D129" s="1"/>
      <c r="E129" s="1"/>
      <c r="F129" s="1"/>
      <c r="G129" s="1" t="s">
        <v>129</v>
      </c>
      <c r="H129" s="1"/>
      <c r="I129" s="4">
        <v>39.99</v>
      </c>
      <c r="J129" s="5"/>
      <c r="K129" s="4">
        <v>679.99</v>
      </c>
      <c r="L129" s="5"/>
      <c r="M129" s="4">
        <f>ROUND((I129-K129),5)</f>
        <v>-640</v>
      </c>
      <c r="N129" s="5"/>
    </row>
    <row r="130" spans="1:14" outlineLevel="3">
      <c r="A130" s="1"/>
      <c r="B130" s="1"/>
      <c r="C130" s="1"/>
      <c r="D130" s="1"/>
      <c r="E130" s="1"/>
      <c r="F130" s="1"/>
      <c r="G130" s="1" t="s">
        <v>130</v>
      </c>
      <c r="H130" s="1"/>
      <c r="I130" s="4">
        <v>0</v>
      </c>
      <c r="J130" s="5"/>
      <c r="K130" s="4">
        <v>209.66</v>
      </c>
      <c r="L130" s="5"/>
      <c r="M130" s="4">
        <f>ROUND((I130-K130),5)</f>
        <v>-209.66</v>
      </c>
      <c r="N130" s="5"/>
    </row>
    <row r="131" spans="1:14" outlineLevel="3">
      <c r="A131" s="1"/>
      <c r="B131" s="1"/>
      <c r="C131" s="1"/>
      <c r="D131" s="1"/>
      <c r="E131" s="1"/>
      <c r="F131" s="1"/>
      <c r="G131" s="1" t="s">
        <v>131</v>
      </c>
      <c r="H131" s="1"/>
      <c r="I131" s="4">
        <v>0</v>
      </c>
      <c r="J131" s="5"/>
      <c r="K131" s="4">
        <v>26.97</v>
      </c>
      <c r="L131" s="5"/>
      <c r="M131" s="4">
        <f>ROUND((I131-K131),5)</f>
        <v>-26.97</v>
      </c>
      <c r="N131" s="5"/>
    </row>
    <row r="132" spans="1:14" outlineLevel="3">
      <c r="A132" s="1"/>
      <c r="B132" s="1"/>
      <c r="C132" s="1"/>
      <c r="D132" s="1"/>
      <c r="E132" s="1"/>
      <c r="F132" s="1"/>
      <c r="G132" s="1" t="s">
        <v>132</v>
      </c>
      <c r="H132" s="1"/>
      <c r="I132" s="4">
        <v>79.19</v>
      </c>
      <c r="J132" s="5"/>
      <c r="K132" s="4">
        <v>0</v>
      </c>
      <c r="L132" s="5"/>
      <c r="M132" s="4">
        <f>ROUND((I132-K132),5)</f>
        <v>79.19</v>
      </c>
      <c r="N132" s="5"/>
    </row>
    <row r="133" spans="1:14" outlineLevel="3">
      <c r="A133" s="1"/>
      <c r="B133" s="1"/>
      <c r="C133" s="1"/>
      <c r="D133" s="1"/>
      <c r="E133" s="1"/>
      <c r="F133" s="1"/>
      <c r="G133" s="1" t="s">
        <v>133</v>
      </c>
      <c r="H133" s="1"/>
      <c r="I133" s="4">
        <v>404.68</v>
      </c>
      <c r="J133" s="5"/>
      <c r="K133" s="4">
        <v>0</v>
      </c>
      <c r="L133" s="5"/>
      <c r="M133" s="4">
        <f>ROUND((I133-K133),5)</f>
        <v>404.68</v>
      </c>
      <c r="N133" s="5"/>
    </row>
    <row r="134" spans="1:14" outlineLevel="4">
      <c r="A134" s="1"/>
      <c r="B134" s="1"/>
      <c r="C134" s="1"/>
      <c r="D134" s="1"/>
      <c r="E134" s="1"/>
      <c r="F134" s="1"/>
      <c r="G134" s="1" t="s">
        <v>134</v>
      </c>
      <c r="H134" s="1"/>
      <c r="I134" s="4"/>
      <c r="J134" s="5"/>
      <c r="K134" s="4"/>
      <c r="L134" s="5"/>
      <c r="M134" s="4"/>
      <c r="N134" s="5"/>
    </row>
    <row r="135" spans="1:14" outlineLevel="4">
      <c r="A135" s="1"/>
      <c r="B135" s="1"/>
      <c r="C135" s="1"/>
      <c r="D135" s="1"/>
      <c r="E135" s="1"/>
      <c r="F135" s="1"/>
      <c r="G135" s="1"/>
      <c r="H135" s="1" t="s">
        <v>135</v>
      </c>
      <c r="I135" s="4">
        <v>0</v>
      </c>
      <c r="J135" s="5"/>
      <c r="K135" s="4">
        <v>0</v>
      </c>
      <c r="L135" s="5"/>
      <c r="M135" s="4">
        <f>ROUND((I135-K135),5)</f>
        <v>0</v>
      </c>
      <c r="N135" s="5"/>
    </row>
    <row r="136" spans="1:14" ht="15.75" outlineLevel="4" thickBot="1">
      <c r="A136" s="1"/>
      <c r="B136" s="1"/>
      <c r="C136" s="1"/>
      <c r="D136" s="1"/>
      <c r="E136" s="1"/>
      <c r="F136" s="1"/>
      <c r="G136" s="1"/>
      <c r="H136" s="1" t="s">
        <v>136</v>
      </c>
      <c r="I136" s="6">
        <v>0</v>
      </c>
      <c r="J136" s="5"/>
      <c r="K136" s="6">
        <v>70.319999999999993</v>
      </c>
      <c r="L136" s="5"/>
      <c r="M136" s="6">
        <f>ROUND((I136-K136),5)</f>
        <v>-70.319999999999993</v>
      </c>
      <c r="N136" s="5"/>
    </row>
    <row r="137" spans="1:14" outlineLevel="3">
      <c r="A137" s="1"/>
      <c r="B137" s="1"/>
      <c r="C137" s="1"/>
      <c r="D137" s="1"/>
      <c r="E137" s="1"/>
      <c r="F137" s="1"/>
      <c r="G137" s="1" t="s">
        <v>137</v>
      </c>
      <c r="H137" s="1"/>
      <c r="I137" s="4">
        <f>ROUND(SUM(I134:I136),5)</f>
        <v>0</v>
      </c>
      <c r="J137" s="5"/>
      <c r="K137" s="4">
        <f>ROUND(SUM(K134:K136),5)</f>
        <v>70.319999999999993</v>
      </c>
      <c r="L137" s="5"/>
      <c r="M137" s="4">
        <f>ROUND((I137-K137),5)</f>
        <v>-70.319999999999993</v>
      </c>
      <c r="N137" s="5"/>
    </row>
    <row r="138" spans="1:14" ht="30" customHeight="1" outlineLevel="4">
      <c r="A138" s="1"/>
      <c r="B138" s="1"/>
      <c r="C138" s="1"/>
      <c r="D138" s="1"/>
      <c r="E138" s="1"/>
      <c r="F138" s="1"/>
      <c r="G138" s="1" t="s">
        <v>138</v>
      </c>
      <c r="H138" s="1"/>
      <c r="I138" s="4"/>
      <c r="J138" s="5"/>
      <c r="K138" s="4"/>
      <c r="L138" s="5"/>
      <c r="M138" s="4"/>
      <c r="N138" s="5"/>
    </row>
    <row r="139" spans="1:14" outlineLevel="4">
      <c r="A139" s="1"/>
      <c r="B139" s="1"/>
      <c r="C139" s="1"/>
      <c r="D139" s="1"/>
      <c r="E139" s="1"/>
      <c r="F139" s="1"/>
      <c r="G139" s="1"/>
      <c r="H139" s="1" t="s">
        <v>139</v>
      </c>
      <c r="I139" s="4">
        <v>116.56</v>
      </c>
      <c r="J139" s="5"/>
      <c r="K139" s="4">
        <v>0</v>
      </c>
      <c r="L139" s="5"/>
      <c r="M139" s="4">
        <f>ROUND((I139-K139),5)</f>
        <v>116.56</v>
      </c>
      <c r="N139" s="5"/>
    </row>
    <row r="140" spans="1:14" outlineLevel="4">
      <c r="A140" s="1"/>
      <c r="B140" s="1"/>
      <c r="C140" s="1"/>
      <c r="D140" s="1"/>
      <c r="E140" s="1"/>
      <c r="F140" s="1"/>
      <c r="G140" s="1"/>
      <c r="H140" s="1" t="s">
        <v>140</v>
      </c>
      <c r="I140" s="4">
        <v>311.81</v>
      </c>
      <c r="J140" s="5"/>
      <c r="K140" s="4">
        <v>372.78</v>
      </c>
      <c r="L140" s="5"/>
      <c r="M140" s="4">
        <f>ROUND((I140-K140),5)</f>
        <v>-60.97</v>
      </c>
      <c r="N140" s="5"/>
    </row>
    <row r="141" spans="1:14" ht="15.75" outlineLevel="4" thickBot="1">
      <c r="A141" s="1"/>
      <c r="B141" s="1"/>
      <c r="C141" s="1"/>
      <c r="D141" s="1"/>
      <c r="E141" s="1"/>
      <c r="F141" s="1"/>
      <c r="G141" s="1"/>
      <c r="H141" s="1" t="s">
        <v>141</v>
      </c>
      <c r="I141" s="6">
        <v>79.2</v>
      </c>
      <c r="J141" s="5"/>
      <c r="K141" s="6">
        <v>79.2</v>
      </c>
      <c r="L141" s="5"/>
      <c r="M141" s="6">
        <f>ROUND((I141-K141),5)</f>
        <v>0</v>
      </c>
      <c r="N141" s="5"/>
    </row>
    <row r="142" spans="1:14" outlineLevel="3">
      <c r="A142" s="1"/>
      <c r="B142" s="1"/>
      <c r="C142" s="1"/>
      <c r="D142" s="1"/>
      <c r="E142" s="1"/>
      <c r="F142" s="1"/>
      <c r="G142" s="1" t="s">
        <v>142</v>
      </c>
      <c r="H142" s="1"/>
      <c r="I142" s="4">
        <f>ROUND(SUM(I138:I141),5)</f>
        <v>507.57</v>
      </c>
      <c r="J142" s="5"/>
      <c r="K142" s="4">
        <f>ROUND(SUM(K138:K141),5)</f>
        <v>451.98</v>
      </c>
      <c r="L142" s="5"/>
      <c r="M142" s="4">
        <f>ROUND((I142-K142),5)</f>
        <v>55.59</v>
      </c>
      <c r="N142" s="5"/>
    </row>
    <row r="143" spans="1:14" ht="30" customHeight="1" outlineLevel="4">
      <c r="A143" s="1"/>
      <c r="B143" s="1"/>
      <c r="C143" s="1"/>
      <c r="D143" s="1"/>
      <c r="E143" s="1"/>
      <c r="F143" s="1"/>
      <c r="G143" s="1" t="s">
        <v>143</v>
      </c>
      <c r="H143" s="1"/>
      <c r="I143" s="4"/>
      <c r="J143" s="5"/>
      <c r="K143" s="4"/>
      <c r="L143" s="5"/>
      <c r="M143" s="4"/>
      <c r="N143" s="5"/>
    </row>
    <row r="144" spans="1:14" outlineLevel="4">
      <c r="A144" s="1"/>
      <c r="B144" s="1"/>
      <c r="C144" s="1"/>
      <c r="D144" s="1"/>
      <c r="E144" s="1"/>
      <c r="F144" s="1"/>
      <c r="G144" s="1"/>
      <c r="H144" s="1" t="s">
        <v>144</v>
      </c>
      <c r="I144" s="4">
        <v>2387.84</v>
      </c>
      <c r="J144" s="5"/>
      <c r="K144" s="4">
        <v>2387.84</v>
      </c>
      <c r="L144" s="5"/>
      <c r="M144" s="4">
        <f>ROUND((I144-K144),5)</f>
        <v>0</v>
      </c>
      <c r="N144" s="5"/>
    </row>
    <row r="145" spans="1:14" outlineLevel="4">
      <c r="A145" s="1"/>
      <c r="B145" s="1"/>
      <c r="C145" s="1"/>
      <c r="D145" s="1"/>
      <c r="E145" s="1"/>
      <c r="F145" s="1"/>
      <c r="G145" s="1"/>
      <c r="H145" s="1" t="s">
        <v>145</v>
      </c>
      <c r="I145" s="4">
        <v>443.91</v>
      </c>
      <c r="J145" s="5"/>
      <c r="K145" s="4">
        <v>503.47</v>
      </c>
      <c r="L145" s="5"/>
      <c r="M145" s="4">
        <f>ROUND((I145-K145),5)</f>
        <v>-59.56</v>
      </c>
      <c r="N145" s="5"/>
    </row>
    <row r="146" spans="1:14" ht="15.75" outlineLevel="4" thickBot="1">
      <c r="A146" s="1"/>
      <c r="B146" s="1"/>
      <c r="C146" s="1"/>
      <c r="D146" s="1"/>
      <c r="E146" s="1"/>
      <c r="F146" s="1"/>
      <c r="G146" s="1"/>
      <c r="H146" s="1" t="s">
        <v>146</v>
      </c>
      <c r="I146" s="6">
        <v>249.08</v>
      </c>
      <c r="J146" s="5"/>
      <c r="K146" s="6">
        <v>229.13</v>
      </c>
      <c r="L146" s="5"/>
      <c r="M146" s="6">
        <f>ROUND((I146-K146),5)</f>
        <v>19.95</v>
      </c>
      <c r="N146" s="5"/>
    </row>
    <row r="147" spans="1:14" outlineLevel="3">
      <c r="A147" s="1"/>
      <c r="B147" s="1"/>
      <c r="C147" s="1"/>
      <c r="D147" s="1"/>
      <c r="E147" s="1"/>
      <c r="F147" s="1"/>
      <c r="G147" s="1" t="s">
        <v>147</v>
      </c>
      <c r="H147" s="1"/>
      <c r="I147" s="4">
        <f>ROUND(SUM(I143:I146),5)</f>
        <v>3080.83</v>
      </c>
      <c r="J147" s="5"/>
      <c r="K147" s="4">
        <f>ROUND(SUM(K143:K146),5)</f>
        <v>3120.44</v>
      </c>
      <c r="L147" s="5"/>
      <c r="M147" s="4">
        <f>ROUND((I147-K147),5)</f>
        <v>-39.61</v>
      </c>
      <c r="N147" s="5"/>
    </row>
    <row r="148" spans="1:14" ht="30" customHeight="1" outlineLevel="4">
      <c r="A148" s="1"/>
      <c r="B148" s="1"/>
      <c r="C148" s="1"/>
      <c r="D148" s="1"/>
      <c r="E148" s="1"/>
      <c r="F148" s="1"/>
      <c r="G148" s="1" t="s">
        <v>148</v>
      </c>
      <c r="H148" s="1"/>
      <c r="I148" s="4"/>
      <c r="J148" s="5"/>
      <c r="K148" s="4"/>
      <c r="L148" s="5"/>
      <c r="M148" s="4"/>
      <c r="N148" s="5"/>
    </row>
    <row r="149" spans="1:14" ht="15.75" outlineLevel="4" thickBot="1">
      <c r="A149" s="1"/>
      <c r="B149" s="1"/>
      <c r="C149" s="1"/>
      <c r="D149" s="1"/>
      <c r="E149" s="1"/>
      <c r="F149" s="1"/>
      <c r="G149" s="1"/>
      <c r="H149" s="1" t="s">
        <v>149</v>
      </c>
      <c r="I149" s="7">
        <v>0</v>
      </c>
      <c r="J149" s="5"/>
      <c r="K149" s="7">
        <v>148.15</v>
      </c>
      <c r="L149" s="5"/>
      <c r="M149" s="7">
        <f>ROUND((I149-K149),5)</f>
        <v>-148.15</v>
      </c>
      <c r="N149" s="5"/>
    </row>
    <row r="150" spans="1:14" ht="15.75" outlineLevel="3" thickBot="1">
      <c r="A150" s="1"/>
      <c r="B150" s="1"/>
      <c r="C150" s="1"/>
      <c r="D150" s="1"/>
      <c r="E150" s="1"/>
      <c r="F150" s="1"/>
      <c r="G150" s="1" t="s">
        <v>150</v>
      </c>
      <c r="H150" s="1"/>
      <c r="I150" s="8">
        <f>ROUND(SUM(I148:I149),5)</f>
        <v>0</v>
      </c>
      <c r="J150" s="5"/>
      <c r="K150" s="8">
        <f>ROUND(SUM(K148:K149),5)</f>
        <v>148.15</v>
      </c>
      <c r="L150" s="5"/>
      <c r="M150" s="8">
        <f>ROUND((I150-K150),5)</f>
        <v>-148.15</v>
      </c>
      <c r="N150" s="5"/>
    </row>
    <row r="151" spans="1:14" ht="30" customHeight="1" outlineLevel="2" thickBot="1">
      <c r="A151" s="1"/>
      <c r="B151" s="1"/>
      <c r="C151" s="1"/>
      <c r="D151" s="1"/>
      <c r="E151" s="1"/>
      <c r="F151" s="1" t="s">
        <v>151</v>
      </c>
      <c r="G151" s="1"/>
      <c r="H151" s="1"/>
      <c r="I151" s="9">
        <f>ROUND(SUM(I123:I133)+I137+I142+I147+I150,5)</f>
        <v>4789.6000000000004</v>
      </c>
      <c r="J151" s="5"/>
      <c r="K151" s="9">
        <f>ROUND(SUM(K123:K133)+K137+K142+K147+K150,5)</f>
        <v>7092.04</v>
      </c>
      <c r="L151" s="5"/>
      <c r="M151" s="9">
        <f>ROUND((I151-K151),5)</f>
        <v>-2302.44</v>
      </c>
      <c r="N151" s="5"/>
    </row>
    <row r="152" spans="1:14" ht="30" customHeight="1" outlineLevel="1">
      <c r="A152" s="1"/>
      <c r="B152" s="1"/>
      <c r="C152" s="1"/>
      <c r="D152" s="1"/>
      <c r="E152" s="1" t="s">
        <v>152</v>
      </c>
      <c r="F152" s="1"/>
      <c r="G152" s="1"/>
      <c r="H152" s="1"/>
      <c r="I152" s="4">
        <f>ROUND(I122+I151,5)</f>
        <v>4789.6000000000004</v>
      </c>
      <c r="J152" s="5"/>
      <c r="K152" s="4">
        <f>ROUND(K122+K151,5)</f>
        <v>7092.04</v>
      </c>
      <c r="L152" s="5"/>
      <c r="M152" s="4">
        <f>ROUND((I152-K152),5)</f>
        <v>-2302.44</v>
      </c>
      <c r="N152" s="5"/>
    </row>
    <row r="153" spans="1:14" ht="30" customHeight="1" outlineLevel="2">
      <c r="A153" s="1"/>
      <c r="B153" s="1"/>
      <c r="C153" s="1"/>
      <c r="D153" s="1"/>
      <c r="E153" s="1" t="s">
        <v>153</v>
      </c>
      <c r="F153" s="1"/>
      <c r="G153" s="1"/>
      <c r="H153" s="1"/>
      <c r="I153" s="4"/>
      <c r="J153" s="5"/>
      <c r="K153" s="4"/>
      <c r="L153" s="5"/>
      <c r="M153" s="4"/>
      <c r="N153" s="5"/>
    </row>
    <row r="154" spans="1:14" outlineLevel="3">
      <c r="A154" s="1"/>
      <c r="B154" s="1"/>
      <c r="C154" s="1"/>
      <c r="D154" s="1"/>
      <c r="E154" s="1"/>
      <c r="F154" s="1" t="s">
        <v>154</v>
      </c>
      <c r="G154" s="1"/>
      <c r="H154" s="1"/>
      <c r="I154" s="4"/>
      <c r="J154" s="5"/>
      <c r="K154" s="4"/>
      <c r="L154" s="5"/>
      <c r="M154" s="4"/>
      <c r="N154" s="5"/>
    </row>
    <row r="155" spans="1:14" outlineLevel="4">
      <c r="A155" s="1"/>
      <c r="B155" s="1"/>
      <c r="C155" s="1"/>
      <c r="D155" s="1"/>
      <c r="E155" s="1"/>
      <c r="F155" s="1"/>
      <c r="G155" s="1" t="s">
        <v>155</v>
      </c>
      <c r="H155" s="1"/>
      <c r="I155" s="4"/>
      <c r="J155" s="5"/>
      <c r="K155" s="4"/>
      <c r="L155" s="5"/>
      <c r="M155" s="4"/>
      <c r="N155" s="5"/>
    </row>
    <row r="156" spans="1:14" ht="15.75" outlineLevel="4" thickBot="1">
      <c r="A156" s="1"/>
      <c r="B156" s="1"/>
      <c r="C156" s="1"/>
      <c r="D156" s="1"/>
      <c r="E156" s="1"/>
      <c r="F156" s="1"/>
      <c r="G156" s="1"/>
      <c r="H156" s="1" t="s">
        <v>156</v>
      </c>
      <c r="I156" s="6">
        <v>40.01</v>
      </c>
      <c r="J156" s="5"/>
      <c r="K156" s="6">
        <v>80.02</v>
      </c>
      <c r="L156" s="5"/>
      <c r="M156" s="6">
        <f>ROUND((I156-K156),5)</f>
        <v>-40.01</v>
      </c>
      <c r="N156" s="5"/>
    </row>
    <row r="157" spans="1:14" outlineLevel="3">
      <c r="A157" s="1"/>
      <c r="B157" s="1"/>
      <c r="C157" s="1"/>
      <c r="D157" s="1"/>
      <c r="E157" s="1"/>
      <c r="F157" s="1"/>
      <c r="G157" s="1" t="s">
        <v>157</v>
      </c>
      <c r="H157" s="1"/>
      <c r="I157" s="4">
        <f>ROUND(SUM(I155:I156),5)</f>
        <v>40.01</v>
      </c>
      <c r="J157" s="5"/>
      <c r="K157" s="4">
        <f>ROUND(SUM(K155:K156),5)</f>
        <v>80.02</v>
      </c>
      <c r="L157" s="5"/>
      <c r="M157" s="4">
        <f>ROUND((I157-K157),5)</f>
        <v>-40.01</v>
      </c>
      <c r="N157" s="5"/>
    </row>
    <row r="158" spans="1:14" ht="30" customHeight="1" outlineLevel="4">
      <c r="A158" s="1"/>
      <c r="B158" s="1"/>
      <c r="C158" s="1"/>
      <c r="D158" s="1"/>
      <c r="E158" s="1"/>
      <c r="F158" s="1"/>
      <c r="G158" s="1" t="s">
        <v>158</v>
      </c>
      <c r="H158" s="1"/>
      <c r="I158" s="4"/>
      <c r="J158" s="5"/>
      <c r="K158" s="4"/>
      <c r="L158" s="5"/>
      <c r="M158" s="4"/>
      <c r="N158" s="5"/>
    </row>
    <row r="159" spans="1:14" outlineLevel="4">
      <c r="A159" s="1"/>
      <c r="B159" s="1"/>
      <c r="C159" s="1"/>
      <c r="D159" s="1"/>
      <c r="E159" s="1"/>
      <c r="F159" s="1"/>
      <c r="G159" s="1"/>
      <c r="H159" s="1" t="s">
        <v>159</v>
      </c>
      <c r="I159" s="4">
        <v>2073.92</v>
      </c>
      <c r="J159" s="5"/>
      <c r="K159" s="4">
        <v>2073.92</v>
      </c>
      <c r="L159" s="5"/>
      <c r="M159" s="4">
        <f>ROUND((I159-K159),5)</f>
        <v>0</v>
      </c>
      <c r="N159" s="5"/>
    </row>
    <row r="160" spans="1:14" ht="15.75" outlineLevel="4" thickBot="1">
      <c r="A160" s="1"/>
      <c r="B160" s="1"/>
      <c r="C160" s="1"/>
      <c r="D160" s="1"/>
      <c r="E160" s="1"/>
      <c r="F160" s="1"/>
      <c r="G160" s="1"/>
      <c r="H160" s="1" t="s">
        <v>160</v>
      </c>
      <c r="I160" s="7">
        <v>222.96</v>
      </c>
      <c r="J160" s="5"/>
      <c r="K160" s="7">
        <v>222.96</v>
      </c>
      <c r="L160" s="5"/>
      <c r="M160" s="7">
        <f>ROUND((I160-K160),5)</f>
        <v>0</v>
      </c>
      <c r="N160" s="5"/>
    </row>
    <row r="161" spans="1:14" ht="15.75" outlineLevel="3" thickBot="1">
      <c r="A161" s="1"/>
      <c r="B161" s="1"/>
      <c r="C161" s="1"/>
      <c r="D161" s="1"/>
      <c r="E161" s="1"/>
      <c r="F161" s="1"/>
      <c r="G161" s="1" t="s">
        <v>161</v>
      </c>
      <c r="H161" s="1"/>
      <c r="I161" s="8">
        <f>ROUND(SUM(I158:I160),5)</f>
        <v>2296.88</v>
      </c>
      <c r="J161" s="5"/>
      <c r="K161" s="8">
        <f>ROUND(SUM(K158:K160),5)</f>
        <v>2296.88</v>
      </c>
      <c r="L161" s="5"/>
      <c r="M161" s="8">
        <f>ROUND((I161-K161),5)</f>
        <v>0</v>
      </c>
      <c r="N161" s="5"/>
    </row>
    <row r="162" spans="1:14" ht="30" customHeight="1" outlineLevel="2" thickBot="1">
      <c r="A162" s="1"/>
      <c r="B162" s="1"/>
      <c r="C162" s="1"/>
      <c r="D162" s="1"/>
      <c r="E162" s="1"/>
      <c r="F162" s="1" t="s">
        <v>162</v>
      </c>
      <c r="G162" s="1"/>
      <c r="H162" s="1"/>
      <c r="I162" s="9">
        <f>ROUND(I154+I157+I161,5)</f>
        <v>2336.89</v>
      </c>
      <c r="J162" s="5"/>
      <c r="K162" s="9">
        <f>ROUND(K154+K157+K161,5)</f>
        <v>2376.9</v>
      </c>
      <c r="L162" s="5"/>
      <c r="M162" s="9">
        <f>ROUND((I162-K162),5)</f>
        <v>-40.01</v>
      </c>
      <c r="N162" s="5"/>
    </row>
    <row r="163" spans="1:14" ht="30" customHeight="1" outlineLevel="1">
      <c r="A163" s="1"/>
      <c r="B163" s="1"/>
      <c r="C163" s="1"/>
      <c r="D163" s="1"/>
      <c r="E163" s="1" t="s">
        <v>163</v>
      </c>
      <c r="F163" s="1"/>
      <c r="G163" s="1"/>
      <c r="H163" s="1"/>
      <c r="I163" s="4">
        <f>ROUND(I153+I162,5)</f>
        <v>2336.89</v>
      </c>
      <c r="J163" s="5"/>
      <c r="K163" s="4">
        <f>ROUND(K153+K162,5)</f>
        <v>2376.9</v>
      </c>
      <c r="L163" s="5"/>
      <c r="M163" s="4">
        <f>ROUND((I163-K163),5)</f>
        <v>-40.01</v>
      </c>
      <c r="N163" s="5"/>
    </row>
    <row r="164" spans="1:14" ht="30" customHeight="1" outlineLevel="2">
      <c r="A164" s="1"/>
      <c r="B164" s="1"/>
      <c r="C164" s="1"/>
      <c r="D164" s="1"/>
      <c r="E164" s="1" t="s">
        <v>164</v>
      </c>
      <c r="F164" s="1"/>
      <c r="G164" s="1"/>
      <c r="H164" s="1"/>
      <c r="I164" s="4"/>
      <c r="J164" s="5"/>
      <c r="K164" s="4"/>
      <c r="L164" s="5"/>
      <c r="M164" s="4"/>
      <c r="N164" s="5"/>
    </row>
    <row r="165" spans="1:14" outlineLevel="3">
      <c r="A165" s="1"/>
      <c r="B165" s="1"/>
      <c r="C165" s="1"/>
      <c r="D165" s="1"/>
      <c r="E165" s="1"/>
      <c r="F165" s="1" t="s">
        <v>165</v>
      </c>
      <c r="G165" s="1"/>
      <c r="H165" s="1"/>
      <c r="I165" s="4"/>
      <c r="J165" s="5"/>
      <c r="K165" s="4"/>
      <c r="L165" s="5"/>
      <c r="M165" s="4"/>
      <c r="N165" s="5"/>
    </row>
    <row r="166" spans="1:14" outlineLevel="3">
      <c r="A166" s="1"/>
      <c r="B166" s="1"/>
      <c r="C166" s="1"/>
      <c r="D166" s="1"/>
      <c r="E166" s="1"/>
      <c r="F166" s="1"/>
      <c r="G166" s="1" t="s">
        <v>166</v>
      </c>
      <c r="H166" s="1"/>
      <c r="I166" s="4">
        <v>0</v>
      </c>
      <c r="J166" s="5"/>
      <c r="K166" s="4">
        <v>1163.75</v>
      </c>
      <c r="L166" s="5"/>
      <c r="M166" s="4">
        <f>ROUND((I166-K166),5)</f>
        <v>-1163.75</v>
      </c>
      <c r="N166" s="5"/>
    </row>
    <row r="167" spans="1:14" outlineLevel="3">
      <c r="A167" s="1"/>
      <c r="B167" s="1"/>
      <c r="C167" s="1"/>
      <c r="D167" s="1"/>
      <c r="E167" s="1"/>
      <c r="F167" s="1"/>
      <c r="G167" s="1" t="s">
        <v>167</v>
      </c>
      <c r="H167" s="1"/>
      <c r="I167" s="4">
        <v>0</v>
      </c>
      <c r="J167" s="5"/>
      <c r="K167" s="4">
        <v>0</v>
      </c>
      <c r="L167" s="5"/>
      <c r="M167" s="4">
        <f>ROUND((I167-K167),5)</f>
        <v>0</v>
      </c>
      <c r="N167" s="5"/>
    </row>
    <row r="168" spans="1:14" outlineLevel="3">
      <c r="A168" s="1"/>
      <c r="B168" s="1"/>
      <c r="C168" s="1"/>
      <c r="D168" s="1"/>
      <c r="E168" s="1"/>
      <c r="F168" s="1"/>
      <c r="G168" s="1" t="s">
        <v>168</v>
      </c>
      <c r="H168" s="1"/>
      <c r="I168" s="4">
        <v>186.96</v>
      </c>
      <c r="J168" s="5"/>
      <c r="K168" s="4">
        <v>971</v>
      </c>
      <c r="L168" s="5"/>
      <c r="M168" s="4">
        <f>ROUND((I168-K168),5)</f>
        <v>-784.04</v>
      </c>
      <c r="N168" s="5"/>
    </row>
    <row r="169" spans="1:14" outlineLevel="3">
      <c r="A169" s="1"/>
      <c r="B169" s="1"/>
      <c r="C169" s="1"/>
      <c r="D169" s="1"/>
      <c r="E169" s="1"/>
      <c r="F169" s="1"/>
      <c r="G169" s="1" t="s">
        <v>169</v>
      </c>
      <c r="H169" s="1"/>
      <c r="I169" s="4">
        <v>0</v>
      </c>
      <c r="J169" s="5"/>
      <c r="K169" s="4">
        <v>0</v>
      </c>
      <c r="L169" s="5"/>
      <c r="M169" s="4">
        <f>ROUND((I169-K169),5)</f>
        <v>0</v>
      </c>
      <c r="N169" s="5"/>
    </row>
    <row r="170" spans="1:14" outlineLevel="4">
      <c r="A170" s="1"/>
      <c r="B170" s="1"/>
      <c r="C170" s="1"/>
      <c r="D170" s="1"/>
      <c r="E170" s="1"/>
      <c r="F170" s="1"/>
      <c r="G170" s="1" t="s">
        <v>170</v>
      </c>
      <c r="H170" s="1"/>
      <c r="I170" s="4"/>
      <c r="J170" s="5"/>
      <c r="K170" s="4"/>
      <c r="L170" s="5"/>
      <c r="M170" s="4"/>
      <c r="N170" s="5"/>
    </row>
    <row r="171" spans="1:14" outlineLevel="4">
      <c r="A171" s="1"/>
      <c r="B171" s="1"/>
      <c r="C171" s="1"/>
      <c r="D171" s="1"/>
      <c r="E171" s="1"/>
      <c r="F171" s="1"/>
      <c r="G171" s="1"/>
      <c r="H171" s="1" t="s">
        <v>171</v>
      </c>
      <c r="I171" s="4">
        <v>0</v>
      </c>
      <c r="J171" s="5"/>
      <c r="K171" s="4">
        <v>74.599999999999994</v>
      </c>
      <c r="L171" s="5"/>
      <c r="M171" s="4">
        <f>ROUND((I171-K171),5)</f>
        <v>-74.599999999999994</v>
      </c>
      <c r="N171" s="5"/>
    </row>
    <row r="172" spans="1:14" outlineLevel="4">
      <c r="A172" s="1"/>
      <c r="B172" s="1"/>
      <c r="C172" s="1"/>
      <c r="D172" s="1"/>
      <c r="E172" s="1"/>
      <c r="F172" s="1"/>
      <c r="G172" s="1"/>
      <c r="H172" s="1" t="s">
        <v>172</v>
      </c>
      <c r="I172" s="4">
        <v>0</v>
      </c>
      <c r="J172" s="5"/>
      <c r="K172" s="4">
        <v>0</v>
      </c>
      <c r="L172" s="5"/>
      <c r="M172" s="4">
        <f>ROUND((I172-K172),5)</f>
        <v>0</v>
      </c>
      <c r="N172" s="5"/>
    </row>
    <row r="173" spans="1:14" ht="15.75" outlineLevel="4" thickBot="1">
      <c r="A173" s="1"/>
      <c r="B173" s="1"/>
      <c r="C173" s="1"/>
      <c r="D173" s="1"/>
      <c r="E173" s="1"/>
      <c r="F173" s="1"/>
      <c r="G173" s="1"/>
      <c r="H173" s="1" t="s">
        <v>173</v>
      </c>
      <c r="I173" s="6">
        <v>456</v>
      </c>
      <c r="J173" s="5"/>
      <c r="K173" s="6">
        <v>0</v>
      </c>
      <c r="L173" s="5"/>
      <c r="M173" s="6">
        <f>ROUND((I173-K173),5)</f>
        <v>456</v>
      </c>
      <c r="N173" s="5"/>
    </row>
    <row r="174" spans="1:14" outlineLevel="3">
      <c r="A174" s="1"/>
      <c r="B174" s="1"/>
      <c r="C174" s="1"/>
      <c r="D174" s="1"/>
      <c r="E174" s="1"/>
      <c r="F174" s="1"/>
      <c r="G174" s="1" t="s">
        <v>174</v>
      </c>
      <c r="H174" s="1"/>
      <c r="I174" s="4">
        <f>ROUND(SUM(I170:I173),5)</f>
        <v>456</v>
      </c>
      <c r="J174" s="5"/>
      <c r="K174" s="4">
        <f>ROUND(SUM(K170:K173),5)</f>
        <v>74.599999999999994</v>
      </c>
      <c r="L174" s="5"/>
      <c r="M174" s="4">
        <f>ROUND((I174-K174),5)</f>
        <v>381.4</v>
      </c>
      <c r="N174" s="5"/>
    </row>
    <row r="175" spans="1:14" ht="30" customHeight="1" outlineLevel="4">
      <c r="A175" s="1"/>
      <c r="B175" s="1"/>
      <c r="C175" s="1"/>
      <c r="D175" s="1"/>
      <c r="E175" s="1"/>
      <c r="F175" s="1"/>
      <c r="G175" s="1" t="s">
        <v>175</v>
      </c>
      <c r="H175" s="1"/>
      <c r="I175" s="4"/>
      <c r="J175" s="5"/>
      <c r="K175" s="4"/>
      <c r="L175" s="5"/>
      <c r="M175" s="4"/>
      <c r="N175" s="5"/>
    </row>
    <row r="176" spans="1:14" outlineLevel="4">
      <c r="A176" s="1"/>
      <c r="B176" s="1"/>
      <c r="C176" s="1"/>
      <c r="D176" s="1"/>
      <c r="E176" s="1"/>
      <c r="F176" s="1"/>
      <c r="G176" s="1"/>
      <c r="H176" s="1" t="s">
        <v>176</v>
      </c>
      <c r="I176" s="4">
        <v>951.6</v>
      </c>
      <c r="J176" s="5"/>
      <c r="K176" s="4">
        <v>748.8</v>
      </c>
      <c r="L176" s="5"/>
      <c r="M176" s="4">
        <f>ROUND((I176-K176),5)</f>
        <v>202.8</v>
      </c>
      <c r="N176" s="5"/>
    </row>
    <row r="177" spans="1:14" outlineLevel="4">
      <c r="A177" s="1"/>
      <c r="B177" s="1"/>
      <c r="C177" s="1"/>
      <c r="D177" s="1"/>
      <c r="E177" s="1"/>
      <c r="F177" s="1"/>
      <c r="G177" s="1"/>
      <c r="H177" s="1" t="s">
        <v>177</v>
      </c>
      <c r="I177" s="4">
        <v>110.98</v>
      </c>
      <c r="J177" s="5"/>
      <c r="K177" s="4">
        <v>0</v>
      </c>
      <c r="L177" s="5"/>
      <c r="M177" s="4">
        <f>ROUND((I177-K177),5)</f>
        <v>110.98</v>
      </c>
      <c r="N177" s="5"/>
    </row>
    <row r="178" spans="1:14" ht="15.75" outlineLevel="4" thickBot="1">
      <c r="A178" s="1"/>
      <c r="B178" s="1"/>
      <c r="C178" s="1"/>
      <c r="D178" s="1"/>
      <c r="E178" s="1"/>
      <c r="F178" s="1"/>
      <c r="G178" s="1"/>
      <c r="H178" s="1" t="s">
        <v>178</v>
      </c>
      <c r="I178" s="7">
        <v>102.3</v>
      </c>
      <c r="J178" s="5"/>
      <c r="K178" s="7">
        <v>80.5</v>
      </c>
      <c r="L178" s="5"/>
      <c r="M178" s="7">
        <f>ROUND((I178-K178),5)</f>
        <v>21.8</v>
      </c>
      <c r="N178" s="5"/>
    </row>
    <row r="179" spans="1:14" ht="15.75" outlineLevel="3" thickBot="1">
      <c r="A179" s="1"/>
      <c r="B179" s="1"/>
      <c r="C179" s="1"/>
      <c r="D179" s="1"/>
      <c r="E179" s="1"/>
      <c r="F179" s="1"/>
      <c r="G179" s="1" t="s">
        <v>179</v>
      </c>
      <c r="H179" s="1"/>
      <c r="I179" s="8">
        <f>ROUND(SUM(I175:I178),5)</f>
        <v>1164.8800000000001</v>
      </c>
      <c r="J179" s="5"/>
      <c r="K179" s="8">
        <f>ROUND(SUM(K175:K178),5)</f>
        <v>829.3</v>
      </c>
      <c r="L179" s="5"/>
      <c r="M179" s="8">
        <f>ROUND((I179-K179),5)</f>
        <v>335.58</v>
      </c>
      <c r="N179" s="5"/>
    </row>
    <row r="180" spans="1:14" ht="30" customHeight="1" outlineLevel="2" thickBot="1">
      <c r="A180" s="1"/>
      <c r="B180" s="1"/>
      <c r="C180" s="1"/>
      <c r="D180" s="1"/>
      <c r="E180" s="1"/>
      <c r="F180" s="1" t="s">
        <v>180</v>
      </c>
      <c r="G180" s="1"/>
      <c r="H180" s="1"/>
      <c r="I180" s="9">
        <f>ROUND(SUM(I165:I169)+I174+I179,5)</f>
        <v>1807.84</v>
      </c>
      <c r="J180" s="5"/>
      <c r="K180" s="9">
        <f>ROUND(SUM(K165:K169)+K174+K179,5)</f>
        <v>3038.65</v>
      </c>
      <c r="L180" s="5"/>
      <c r="M180" s="9">
        <f>ROUND((I180-K180),5)</f>
        <v>-1230.81</v>
      </c>
      <c r="N180" s="5"/>
    </row>
    <row r="181" spans="1:14" ht="30" customHeight="1" outlineLevel="1">
      <c r="A181" s="1"/>
      <c r="B181" s="1"/>
      <c r="C181" s="1"/>
      <c r="D181" s="1"/>
      <c r="E181" s="1" t="s">
        <v>181</v>
      </c>
      <c r="F181" s="1"/>
      <c r="G181" s="1"/>
      <c r="H181" s="1"/>
      <c r="I181" s="4">
        <f>ROUND(I164+I180,5)</f>
        <v>1807.84</v>
      </c>
      <c r="J181" s="5"/>
      <c r="K181" s="4">
        <f>ROUND(K164+K180,5)</f>
        <v>3038.65</v>
      </c>
      <c r="L181" s="5"/>
      <c r="M181" s="4">
        <f>ROUND((I181-K181),5)</f>
        <v>-1230.81</v>
      </c>
      <c r="N181" s="5"/>
    </row>
    <row r="182" spans="1:14" ht="30" customHeight="1" outlineLevel="2">
      <c r="A182" s="1"/>
      <c r="B182" s="1"/>
      <c r="C182" s="1"/>
      <c r="D182" s="1"/>
      <c r="E182" s="1" t="s">
        <v>182</v>
      </c>
      <c r="F182" s="1"/>
      <c r="G182" s="1"/>
      <c r="H182" s="1"/>
      <c r="I182" s="4"/>
      <c r="J182" s="5"/>
      <c r="K182" s="4"/>
      <c r="L182" s="5"/>
      <c r="M182" s="4"/>
      <c r="N182" s="5"/>
    </row>
    <row r="183" spans="1:14" outlineLevel="2">
      <c r="A183" s="1"/>
      <c r="B183" s="1"/>
      <c r="C183" s="1"/>
      <c r="D183" s="1"/>
      <c r="E183" s="1"/>
      <c r="F183" s="1" t="s">
        <v>183</v>
      </c>
      <c r="G183" s="1"/>
      <c r="H183" s="1"/>
      <c r="I183" s="4">
        <v>0</v>
      </c>
      <c r="J183" s="5"/>
      <c r="K183" s="4">
        <v>0</v>
      </c>
      <c r="L183" s="5"/>
      <c r="M183" s="4">
        <f>ROUND((I183-K183),5)</f>
        <v>0</v>
      </c>
      <c r="N183" s="5"/>
    </row>
    <row r="184" spans="1:14" outlineLevel="3">
      <c r="A184" s="1"/>
      <c r="B184" s="1"/>
      <c r="C184" s="1"/>
      <c r="D184" s="1"/>
      <c r="E184" s="1"/>
      <c r="F184" s="1" t="s">
        <v>184</v>
      </c>
      <c r="G184" s="1"/>
      <c r="H184" s="1"/>
      <c r="I184" s="4"/>
      <c r="J184" s="5"/>
      <c r="K184" s="4"/>
      <c r="L184" s="5"/>
      <c r="M184" s="4"/>
      <c r="N184" s="5"/>
    </row>
    <row r="185" spans="1:14" ht="15.75" outlineLevel="3" thickBot="1">
      <c r="A185" s="1"/>
      <c r="B185" s="1"/>
      <c r="C185" s="1"/>
      <c r="D185" s="1"/>
      <c r="E185" s="1"/>
      <c r="F185" s="1"/>
      <c r="G185" s="1" t="s">
        <v>185</v>
      </c>
      <c r="H185" s="1"/>
      <c r="I185" s="6">
        <v>0</v>
      </c>
      <c r="J185" s="5"/>
      <c r="K185" s="6">
        <v>87.06</v>
      </c>
      <c r="L185" s="5"/>
      <c r="M185" s="6">
        <f>ROUND((I185-K185),5)</f>
        <v>-87.06</v>
      </c>
      <c r="N185" s="5"/>
    </row>
    <row r="186" spans="1:14" outlineLevel="2">
      <c r="A186" s="1"/>
      <c r="B186" s="1"/>
      <c r="C186" s="1"/>
      <c r="D186" s="1"/>
      <c r="E186" s="1"/>
      <c r="F186" s="1" t="s">
        <v>186</v>
      </c>
      <c r="G186" s="1"/>
      <c r="H186" s="1"/>
      <c r="I186" s="4">
        <f>ROUND(SUM(I184:I185),5)</f>
        <v>0</v>
      </c>
      <c r="J186" s="5"/>
      <c r="K186" s="4">
        <f>ROUND(SUM(K184:K185),5)</f>
        <v>87.06</v>
      </c>
      <c r="L186" s="5"/>
      <c r="M186" s="4">
        <f>ROUND((I186-K186),5)</f>
        <v>-87.06</v>
      </c>
      <c r="N186" s="5"/>
    </row>
    <row r="187" spans="1:14" ht="30" customHeight="1" outlineLevel="3">
      <c r="A187" s="1"/>
      <c r="B187" s="1"/>
      <c r="C187" s="1"/>
      <c r="D187" s="1"/>
      <c r="E187" s="1"/>
      <c r="F187" s="1" t="s">
        <v>187</v>
      </c>
      <c r="G187" s="1"/>
      <c r="H187" s="1"/>
      <c r="I187" s="4"/>
      <c r="J187" s="5"/>
      <c r="K187" s="4"/>
      <c r="L187" s="5"/>
      <c r="M187" s="4"/>
      <c r="N187" s="5"/>
    </row>
    <row r="188" spans="1:14" outlineLevel="3">
      <c r="A188" s="1"/>
      <c r="B188" s="1"/>
      <c r="C188" s="1"/>
      <c r="D188" s="1"/>
      <c r="E188" s="1"/>
      <c r="F188" s="1"/>
      <c r="G188" s="1" t="s">
        <v>188</v>
      </c>
      <c r="H188" s="1"/>
      <c r="I188" s="4">
        <v>3974.34</v>
      </c>
      <c r="J188" s="5"/>
      <c r="K188" s="4">
        <v>3974.34</v>
      </c>
      <c r="L188" s="5"/>
      <c r="M188" s="4">
        <f>ROUND((I188-K188),5)</f>
        <v>0</v>
      </c>
      <c r="N188" s="5"/>
    </row>
    <row r="189" spans="1:14" outlineLevel="3">
      <c r="A189" s="1"/>
      <c r="B189" s="1"/>
      <c r="C189" s="1"/>
      <c r="D189" s="1"/>
      <c r="E189" s="1"/>
      <c r="F189" s="1"/>
      <c r="G189" s="1" t="s">
        <v>189</v>
      </c>
      <c r="H189" s="1"/>
      <c r="I189" s="4">
        <v>443.91</v>
      </c>
      <c r="J189" s="5"/>
      <c r="K189" s="4">
        <v>629.35</v>
      </c>
      <c r="L189" s="5"/>
      <c r="M189" s="4">
        <f>ROUND((I189-K189),5)</f>
        <v>-185.44</v>
      </c>
      <c r="N189" s="5"/>
    </row>
    <row r="190" spans="1:14" ht="15.75" outlineLevel="3" thickBot="1">
      <c r="A190" s="1"/>
      <c r="B190" s="1"/>
      <c r="C190" s="1"/>
      <c r="D190" s="1"/>
      <c r="E190" s="1"/>
      <c r="F190" s="1"/>
      <c r="G190" s="1" t="s">
        <v>190</v>
      </c>
      <c r="H190" s="1"/>
      <c r="I190" s="6">
        <v>304.02</v>
      </c>
      <c r="J190" s="5"/>
      <c r="K190" s="6">
        <v>304.02</v>
      </c>
      <c r="L190" s="5"/>
      <c r="M190" s="6">
        <f>ROUND((I190-K190),5)</f>
        <v>0</v>
      </c>
      <c r="N190" s="5"/>
    </row>
    <row r="191" spans="1:14" outlineLevel="2">
      <c r="A191" s="1"/>
      <c r="B191" s="1"/>
      <c r="C191" s="1"/>
      <c r="D191" s="1"/>
      <c r="E191" s="1"/>
      <c r="F191" s="1" t="s">
        <v>191</v>
      </c>
      <c r="G191" s="1"/>
      <c r="H191" s="1"/>
      <c r="I191" s="4">
        <f>ROUND(SUM(I187:I190),5)</f>
        <v>4722.2700000000004</v>
      </c>
      <c r="J191" s="5"/>
      <c r="K191" s="4">
        <f>ROUND(SUM(K187:K190),5)</f>
        <v>4907.71</v>
      </c>
      <c r="L191" s="5"/>
      <c r="M191" s="4">
        <f>ROUND((I191-K191),5)</f>
        <v>-185.44</v>
      </c>
      <c r="N191" s="5"/>
    </row>
    <row r="192" spans="1:14" ht="30" customHeight="1" outlineLevel="3">
      <c r="A192" s="1"/>
      <c r="B192" s="1"/>
      <c r="C192" s="1"/>
      <c r="D192" s="1"/>
      <c r="E192" s="1"/>
      <c r="F192" s="1" t="s">
        <v>192</v>
      </c>
      <c r="G192" s="1"/>
      <c r="H192" s="1"/>
      <c r="I192" s="4"/>
      <c r="J192" s="5"/>
      <c r="K192" s="4"/>
      <c r="L192" s="5"/>
      <c r="M192" s="4"/>
      <c r="N192" s="5"/>
    </row>
    <row r="193" spans="1:14" ht="15.75" outlineLevel="3" thickBot="1">
      <c r="A193" s="1"/>
      <c r="B193" s="1"/>
      <c r="C193" s="1"/>
      <c r="D193" s="1"/>
      <c r="E193" s="1"/>
      <c r="F193" s="1"/>
      <c r="G193" s="1" t="s">
        <v>193</v>
      </c>
      <c r="H193" s="1"/>
      <c r="I193" s="7">
        <v>0</v>
      </c>
      <c r="J193" s="5"/>
      <c r="K193" s="7">
        <v>154.41999999999999</v>
      </c>
      <c r="L193" s="5"/>
      <c r="M193" s="7">
        <f>ROUND((I193-K193),5)</f>
        <v>-154.41999999999999</v>
      </c>
      <c r="N193" s="5"/>
    </row>
    <row r="194" spans="1:14" ht="15.75" outlineLevel="2" thickBot="1">
      <c r="A194" s="1"/>
      <c r="B194" s="1"/>
      <c r="C194" s="1"/>
      <c r="D194" s="1"/>
      <c r="E194" s="1"/>
      <c r="F194" s="1" t="s">
        <v>194</v>
      </c>
      <c r="G194" s="1"/>
      <c r="H194" s="1"/>
      <c r="I194" s="9">
        <f>ROUND(SUM(I192:I193),5)</f>
        <v>0</v>
      </c>
      <c r="J194" s="5"/>
      <c r="K194" s="9">
        <f>ROUND(SUM(K192:K193),5)</f>
        <v>154.41999999999999</v>
      </c>
      <c r="L194" s="5"/>
      <c r="M194" s="9">
        <f>ROUND((I194-K194),5)</f>
        <v>-154.41999999999999</v>
      </c>
      <c r="N194" s="5"/>
    </row>
    <row r="195" spans="1:14" ht="30" customHeight="1" outlineLevel="1">
      <c r="A195" s="1"/>
      <c r="B195" s="1"/>
      <c r="C195" s="1"/>
      <c r="D195" s="1"/>
      <c r="E195" s="1" t="s">
        <v>195</v>
      </c>
      <c r="F195" s="1"/>
      <c r="G195" s="1"/>
      <c r="H195" s="1"/>
      <c r="I195" s="4">
        <f>ROUND(SUM(I182:I183)+I186+I191+I194,5)</f>
        <v>4722.2700000000004</v>
      </c>
      <c r="J195" s="5"/>
      <c r="K195" s="4">
        <f>ROUND(SUM(K182:K183)+K186+K191+K194,5)</f>
        <v>5149.1899999999996</v>
      </c>
      <c r="L195" s="5"/>
      <c r="M195" s="4">
        <f>ROUND((I195-K195),5)</f>
        <v>-426.92</v>
      </c>
      <c r="N195" s="5"/>
    </row>
    <row r="196" spans="1:14" ht="30" customHeight="1" outlineLevel="2">
      <c r="A196" s="1"/>
      <c r="B196" s="1"/>
      <c r="C196" s="1"/>
      <c r="D196" s="1"/>
      <c r="E196" s="1" t="s">
        <v>196</v>
      </c>
      <c r="F196" s="1"/>
      <c r="G196" s="1"/>
      <c r="H196" s="1"/>
      <c r="I196" s="4"/>
      <c r="J196" s="5"/>
      <c r="K196" s="4"/>
      <c r="L196" s="5"/>
      <c r="M196" s="4"/>
      <c r="N196" s="5"/>
    </row>
    <row r="197" spans="1:14" outlineLevel="3">
      <c r="A197" s="1"/>
      <c r="B197" s="1"/>
      <c r="C197" s="1"/>
      <c r="D197" s="1"/>
      <c r="E197" s="1"/>
      <c r="F197" s="1" t="s">
        <v>197</v>
      </c>
      <c r="G197" s="1"/>
      <c r="H197" s="1"/>
      <c r="I197" s="4"/>
      <c r="J197" s="5"/>
      <c r="K197" s="4"/>
      <c r="L197" s="5"/>
      <c r="M197" s="4"/>
      <c r="N197" s="5"/>
    </row>
    <row r="198" spans="1:14" outlineLevel="3">
      <c r="A198" s="1"/>
      <c r="B198" s="1"/>
      <c r="C198" s="1"/>
      <c r="D198" s="1"/>
      <c r="E198" s="1"/>
      <c r="F198" s="1"/>
      <c r="G198" s="1" t="s">
        <v>198</v>
      </c>
      <c r="H198" s="1"/>
      <c r="I198" s="4">
        <v>207.85</v>
      </c>
      <c r="J198" s="5"/>
      <c r="K198" s="4">
        <v>159.93</v>
      </c>
      <c r="L198" s="5"/>
      <c r="M198" s="4">
        <f>ROUND((I198-K198),5)</f>
        <v>47.92</v>
      </c>
      <c r="N198" s="5"/>
    </row>
    <row r="199" spans="1:14" outlineLevel="3">
      <c r="A199" s="1"/>
      <c r="B199" s="1"/>
      <c r="C199" s="1"/>
      <c r="D199" s="1"/>
      <c r="E199" s="1"/>
      <c r="F199" s="1"/>
      <c r="G199" s="1" t="s">
        <v>199</v>
      </c>
      <c r="H199" s="1"/>
      <c r="I199" s="4">
        <v>281.54000000000002</v>
      </c>
      <c r="J199" s="5"/>
      <c r="K199" s="4">
        <v>274.37</v>
      </c>
      <c r="L199" s="5"/>
      <c r="M199" s="4">
        <f>ROUND((I199-K199),5)</f>
        <v>7.17</v>
      </c>
      <c r="N199" s="5"/>
    </row>
    <row r="200" spans="1:14" ht="15.75" outlineLevel="3" thickBot="1">
      <c r="A200" s="1"/>
      <c r="B200" s="1"/>
      <c r="C200" s="1"/>
      <c r="D200" s="1"/>
      <c r="E200" s="1"/>
      <c r="F200" s="1"/>
      <c r="G200" s="1" t="s">
        <v>200</v>
      </c>
      <c r="H200" s="1"/>
      <c r="I200" s="7">
        <v>8.42</v>
      </c>
      <c r="J200" s="5"/>
      <c r="K200" s="7">
        <v>8.42</v>
      </c>
      <c r="L200" s="5"/>
      <c r="M200" s="7">
        <f>ROUND((I200-K200),5)</f>
        <v>0</v>
      </c>
      <c r="N200" s="5"/>
    </row>
    <row r="201" spans="1:14" ht="15.75" outlineLevel="2" thickBot="1">
      <c r="A201" s="1"/>
      <c r="B201" s="1"/>
      <c r="C201" s="1"/>
      <c r="D201" s="1"/>
      <c r="E201" s="1"/>
      <c r="F201" s="1" t="s">
        <v>201</v>
      </c>
      <c r="G201" s="1"/>
      <c r="H201" s="1"/>
      <c r="I201" s="9">
        <f>ROUND(SUM(I197:I200),5)</f>
        <v>497.81</v>
      </c>
      <c r="J201" s="5"/>
      <c r="K201" s="9">
        <f>ROUND(SUM(K197:K200),5)</f>
        <v>442.72</v>
      </c>
      <c r="L201" s="5"/>
      <c r="M201" s="9">
        <f>ROUND((I201-K201),5)</f>
        <v>55.09</v>
      </c>
      <c r="N201" s="5"/>
    </row>
    <row r="202" spans="1:14" ht="30" customHeight="1" outlineLevel="1">
      <c r="A202" s="1"/>
      <c r="B202" s="1"/>
      <c r="C202" s="1"/>
      <c r="D202" s="1"/>
      <c r="E202" s="1" t="s">
        <v>202</v>
      </c>
      <c r="F202" s="1"/>
      <c r="G202" s="1"/>
      <c r="H202" s="1"/>
      <c r="I202" s="4">
        <f>ROUND(I196+I201,5)</f>
        <v>497.81</v>
      </c>
      <c r="J202" s="5"/>
      <c r="K202" s="4">
        <f>ROUND(K196+K201,5)</f>
        <v>442.72</v>
      </c>
      <c r="L202" s="5"/>
      <c r="M202" s="4">
        <f>ROUND((I202-K202),5)</f>
        <v>55.09</v>
      </c>
      <c r="N202" s="5"/>
    </row>
    <row r="203" spans="1:14" ht="30" customHeight="1" outlineLevel="2">
      <c r="A203" s="1"/>
      <c r="B203" s="1"/>
      <c r="C203" s="1"/>
      <c r="D203" s="1"/>
      <c r="E203" s="1" t="s">
        <v>203</v>
      </c>
      <c r="F203" s="1"/>
      <c r="G203" s="1"/>
      <c r="H203" s="1"/>
      <c r="I203" s="4"/>
      <c r="J203" s="5"/>
      <c r="K203" s="4"/>
      <c r="L203" s="5"/>
      <c r="M203" s="4"/>
      <c r="N203" s="5"/>
    </row>
    <row r="204" spans="1:14" outlineLevel="3">
      <c r="A204" s="1"/>
      <c r="B204" s="1"/>
      <c r="C204" s="1"/>
      <c r="D204" s="1"/>
      <c r="E204" s="1"/>
      <c r="F204" s="1" t="s">
        <v>204</v>
      </c>
      <c r="G204" s="1"/>
      <c r="H204" s="1"/>
      <c r="I204" s="4"/>
      <c r="J204" s="5"/>
      <c r="K204" s="4"/>
      <c r="L204" s="5"/>
      <c r="M204" s="4"/>
      <c r="N204" s="5"/>
    </row>
    <row r="205" spans="1:14" outlineLevel="4">
      <c r="A205" s="1"/>
      <c r="B205" s="1"/>
      <c r="C205" s="1"/>
      <c r="D205" s="1"/>
      <c r="E205" s="1"/>
      <c r="F205" s="1"/>
      <c r="G205" s="1" t="s">
        <v>205</v>
      </c>
      <c r="H205" s="1"/>
      <c r="I205" s="4"/>
      <c r="J205" s="5"/>
      <c r="K205" s="4"/>
      <c r="L205" s="5"/>
      <c r="M205" s="4"/>
      <c r="N205" s="5"/>
    </row>
    <row r="206" spans="1:14" outlineLevel="4">
      <c r="A206" s="1"/>
      <c r="B206" s="1"/>
      <c r="C206" s="1"/>
      <c r="D206" s="1"/>
      <c r="E206" s="1"/>
      <c r="F206" s="1"/>
      <c r="G206" s="1"/>
      <c r="H206" s="1" t="s">
        <v>206</v>
      </c>
      <c r="I206" s="4">
        <v>2409.5500000000002</v>
      </c>
      <c r="J206" s="5"/>
      <c r="K206" s="4">
        <v>2884.36</v>
      </c>
      <c r="L206" s="5"/>
      <c r="M206" s="4">
        <f>ROUND((I206-K206),5)</f>
        <v>-474.81</v>
      </c>
      <c r="N206" s="5"/>
    </row>
    <row r="207" spans="1:14" ht="15.75" outlineLevel="4" thickBot="1">
      <c r="A207" s="1"/>
      <c r="B207" s="1"/>
      <c r="C207" s="1"/>
      <c r="D207" s="1"/>
      <c r="E207" s="1"/>
      <c r="F207" s="1"/>
      <c r="G207" s="1"/>
      <c r="H207" s="1" t="s">
        <v>207</v>
      </c>
      <c r="I207" s="7">
        <v>456.83</v>
      </c>
      <c r="J207" s="5"/>
      <c r="K207" s="7">
        <v>310.07</v>
      </c>
      <c r="L207" s="5"/>
      <c r="M207" s="7">
        <f>ROUND((I207-K207),5)</f>
        <v>146.76</v>
      </c>
      <c r="N207" s="5"/>
    </row>
    <row r="208" spans="1:14" ht="15.75" outlineLevel="3" thickBot="1">
      <c r="A208" s="1"/>
      <c r="B208" s="1"/>
      <c r="C208" s="1"/>
      <c r="D208" s="1"/>
      <c r="E208" s="1"/>
      <c r="F208" s="1"/>
      <c r="G208" s="1" t="s">
        <v>208</v>
      </c>
      <c r="H208" s="1"/>
      <c r="I208" s="8">
        <f>ROUND(SUM(I205:I207),5)</f>
        <v>2866.38</v>
      </c>
      <c r="J208" s="5"/>
      <c r="K208" s="8">
        <f>ROUND(SUM(K205:K207),5)</f>
        <v>3194.43</v>
      </c>
      <c r="L208" s="5"/>
      <c r="M208" s="8">
        <f>ROUND((I208-K208),5)</f>
        <v>-328.05</v>
      </c>
      <c r="N208" s="5"/>
    </row>
    <row r="209" spans="1:14" ht="30" customHeight="1" outlineLevel="2" thickBot="1">
      <c r="A209" s="1"/>
      <c r="B209" s="1"/>
      <c r="C209" s="1"/>
      <c r="D209" s="1"/>
      <c r="E209" s="1"/>
      <c r="F209" s="1" t="s">
        <v>209</v>
      </c>
      <c r="G209" s="1"/>
      <c r="H209" s="1"/>
      <c r="I209" s="8">
        <f>ROUND(I204+I208,5)</f>
        <v>2866.38</v>
      </c>
      <c r="J209" s="5"/>
      <c r="K209" s="8">
        <f>ROUND(K204+K208,5)</f>
        <v>3194.43</v>
      </c>
      <c r="L209" s="5"/>
      <c r="M209" s="8">
        <f>ROUND((I209-K209),5)</f>
        <v>-328.05</v>
      </c>
      <c r="N209" s="5"/>
    </row>
    <row r="210" spans="1:14" ht="30" customHeight="1" outlineLevel="1" thickBot="1">
      <c r="A210" s="1"/>
      <c r="B210" s="1"/>
      <c r="C210" s="1"/>
      <c r="D210" s="1"/>
      <c r="E210" s="1" t="s">
        <v>210</v>
      </c>
      <c r="F210" s="1"/>
      <c r="G210" s="1"/>
      <c r="H210" s="1"/>
      <c r="I210" s="8">
        <f>ROUND(I203+I209,5)</f>
        <v>2866.38</v>
      </c>
      <c r="J210" s="5"/>
      <c r="K210" s="8">
        <f>ROUND(K203+K209,5)</f>
        <v>3194.43</v>
      </c>
      <c r="L210" s="5"/>
      <c r="M210" s="8">
        <f>ROUND((I210-K210),5)</f>
        <v>-328.05</v>
      </c>
      <c r="N210" s="5"/>
    </row>
    <row r="211" spans="1:14" ht="30" customHeight="1" thickBot="1">
      <c r="A211" s="1"/>
      <c r="B211" s="1"/>
      <c r="C211" s="1"/>
      <c r="D211" s="1" t="s">
        <v>211</v>
      </c>
      <c r="E211" s="1"/>
      <c r="F211" s="1"/>
      <c r="G211" s="1"/>
      <c r="H211" s="1"/>
      <c r="I211" s="8">
        <f>ROUND(I44+I89+I121+I152+I163+I181+I195+I202+I210,5)</f>
        <v>101633.96</v>
      </c>
      <c r="J211" s="5"/>
      <c r="K211" s="8">
        <f>ROUND(K44+K89+K121+K152+K163+K181+K195+K202+K210,5)</f>
        <v>132694.75</v>
      </c>
      <c r="L211" s="5"/>
      <c r="M211" s="8">
        <f>ROUND((I211-K211),5)</f>
        <v>-31060.79</v>
      </c>
      <c r="N211" s="5"/>
    </row>
    <row r="212" spans="1:14" ht="30" customHeight="1" thickBot="1">
      <c r="A212" s="1"/>
      <c r="B212" s="1" t="s">
        <v>212</v>
      </c>
      <c r="C212" s="1"/>
      <c r="D212" s="1"/>
      <c r="E212" s="1"/>
      <c r="F212" s="1"/>
      <c r="G212" s="1"/>
      <c r="H212" s="1"/>
      <c r="I212" s="8">
        <f>ROUND(I3+I43-I211,5)</f>
        <v>39986.46</v>
      </c>
      <c r="J212" s="5"/>
      <c r="K212" s="8">
        <f>ROUND(K3+K43-K211,5)</f>
        <v>-9055.17</v>
      </c>
      <c r="L212" s="5"/>
      <c r="M212" s="8">
        <f>ROUND((I212-K212),5)</f>
        <v>49041.63</v>
      </c>
      <c r="N212" s="5"/>
    </row>
    <row r="213" spans="1:14" s="11" customFormat="1" ht="30" customHeight="1" thickBot="1">
      <c r="A213" s="1" t="s">
        <v>213</v>
      </c>
      <c r="B213" s="1"/>
      <c r="C213" s="1"/>
      <c r="D213" s="1"/>
      <c r="E213" s="1"/>
      <c r="F213" s="1"/>
      <c r="G213" s="1"/>
      <c r="H213" s="1"/>
      <c r="I213" s="10">
        <f>I212</f>
        <v>39986.46</v>
      </c>
      <c r="J213" s="1"/>
      <c r="K213" s="10">
        <f>K212</f>
        <v>-9055.17</v>
      </c>
      <c r="L213" s="1"/>
      <c r="M213" s="10">
        <f>ROUND((I213-K213),5)</f>
        <v>49041.63</v>
      </c>
      <c r="N213" s="1"/>
    </row>
    <row r="214" spans="1:14" ht="15.75" thickTop="1"/>
  </sheetData>
  <pageMargins left="0.7" right="0.7" top="0.75" bottom="0.4" header="0.25" footer="0.14000000000000001"/>
  <pageSetup orientation="portrait" r:id="rId1"/>
  <headerFooter>
    <oddHeader>&amp;L&amp;"Arial,Bold"&amp;8 4:18 PM
&amp;"Arial,Bold"&amp;8 10/16/12
&amp;"Arial,Bold"&amp;8 Accrual Basis&amp;C&amp;"Arial,Bold"&amp;12 Town of Dewey Beach
&amp;"Arial,Bold"&amp;14 Profit &amp;&amp; Loss Prev Year Comparison
&amp;"Arial,Bold"&amp;10 April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2012-10-16T20:21:17Z</cp:lastPrinted>
  <dcterms:created xsi:type="dcterms:W3CDTF">2012-10-16T20:18:35Z</dcterms:created>
  <dcterms:modified xsi:type="dcterms:W3CDTF">2012-10-16T20:21:25Z</dcterms:modified>
</cp:coreProperties>
</file>