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weyBeachOffice\Documents\"/>
    </mc:Choice>
  </mc:AlternateContent>
  <bookViews>
    <workbookView xWindow="0" yWindow="0" windowWidth="23040" windowHeight="9408"/>
  </bookViews>
  <sheets>
    <sheet name="Monthly Financial Summary Rpt" sheetId="1" r:id="rId1"/>
  </sheets>
  <calcPr calcId="152511"/>
</workbook>
</file>

<file path=xl/calcChain.xml><?xml version="1.0" encoding="utf-8"?>
<calcChain xmlns="http://schemas.openxmlformats.org/spreadsheetml/2006/main">
  <c r="D24" i="1" l="1"/>
  <c r="D47" i="1"/>
  <c r="C37" i="1"/>
  <c r="D12" i="1"/>
  <c r="B49" i="1" l="1"/>
  <c r="C38" i="1"/>
  <c r="B34" i="1"/>
  <c r="B42" i="1"/>
  <c r="B26" i="1"/>
  <c r="D44" i="1"/>
  <c r="D56" i="1"/>
  <c r="B13" i="1" l="1"/>
  <c r="I49" i="1"/>
  <c r="H49" i="1"/>
  <c r="I42" i="1"/>
  <c r="H42" i="1"/>
  <c r="I38" i="1"/>
  <c r="H38" i="1"/>
  <c r="I34" i="1"/>
  <c r="H34" i="1"/>
  <c r="I30" i="1"/>
  <c r="H30" i="1"/>
  <c r="I26" i="1"/>
  <c r="H26" i="1"/>
  <c r="I21" i="1"/>
  <c r="H21" i="1"/>
  <c r="H15" i="1"/>
  <c r="I13" i="1"/>
  <c r="H13" i="1"/>
  <c r="H53" i="1" l="1"/>
  <c r="I53" i="1"/>
  <c r="D33" i="1"/>
  <c r="C30" i="1"/>
  <c r="B30" i="1"/>
  <c r="D25" i="1"/>
  <c r="J51" i="1"/>
  <c r="D51" i="1"/>
  <c r="J48" i="1"/>
  <c r="J46" i="1"/>
  <c r="J44" i="1"/>
  <c r="J41" i="1"/>
  <c r="J40" i="1"/>
  <c r="J37" i="1"/>
  <c r="J36" i="1"/>
  <c r="J33" i="1"/>
  <c r="J32" i="1"/>
  <c r="J29" i="1"/>
  <c r="J28" i="1"/>
  <c r="J25" i="1"/>
  <c r="J23" i="1"/>
  <c r="J20" i="1"/>
  <c r="J19" i="1"/>
  <c r="J18" i="1"/>
  <c r="J17" i="1"/>
  <c r="J12" i="1"/>
  <c r="J11" i="1"/>
  <c r="J10" i="1"/>
  <c r="J9" i="1"/>
  <c r="J8" i="1"/>
  <c r="J7" i="1"/>
  <c r="J6" i="1"/>
  <c r="B15" i="1"/>
  <c r="D41" i="1"/>
  <c r="D37" i="1"/>
  <c r="D48" i="1"/>
  <c r="D46" i="1"/>
  <c r="D40" i="1"/>
  <c r="D36" i="1"/>
  <c r="D32" i="1"/>
  <c r="D28" i="1"/>
  <c r="D23" i="1"/>
  <c r="D20" i="1"/>
  <c r="D19" i="1"/>
  <c r="D18" i="1"/>
  <c r="D17" i="1"/>
  <c r="D11" i="1"/>
  <c r="D10" i="1"/>
  <c r="D9" i="1"/>
  <c r="D8" i="1"/>
  <c r="D7" i="1"/>
  <c r="D6" i="1"/>
  <c r="I54" i="1" l="1"/>
  <c r="D29" i="1"/>
  <c r="D30" i="1" s="1"/>
  <c r="J30" i="1"/>
  <c r="J34" i="1"/>
  <c r="J38" i="1"/>
  <c r="J42" i="1"/>
  <c r="J49" i="1"/>
  <c r="D49" i="1"/>
  <c r="C49" i="1"/>
  <c r="D42" i="1"/>
  <c r="C42" i="1"/>
  <c r="D38" i="1"/>
  <c r="B38" i="1"/>
  <c r="D34" i="1"/>
  <c r="C34" i="1"/>
  <c r="J26" i="1"/>
  <c r="D26" i="1"/>
  <c r="C26" i="1"/>
  <c r="J21" i="1"/>
  <c r="D21" i="1"/>
  <c r="C21" i="1"/>
  <c r="B21" i="1"/>
  <c r="J13" i="1"/>
  <c r="H54" i="1"/>
  <c r="D13" i="1"/>
  <c r="C13" i="1"/>
  <c r="C53" i="1" l="1"/>
  <c r="C54" i="1" s="1"/>
  <c r="C58" i="1" s="1"/>
  <c r="B53" i="1"/>
  <c r="B54" i="1" s="1"/>
  <c r="B58" i="1" l="1"/>
  <c r="D58" i="1" s="1"/>
  <c r="D53" i="1"/>
  <c r="D54" i="1" s="1"/>
  <c r="J54" i="1"/>
  <c r="J53" i="1"/>
</calcChain>
</file>

<file path=xl/sharedStrings.xml><?xml version="1.0" encoding="utf-8"?>
<sst xmlns="http://schemas.openxmlformats.org/spreadsheetml/2006/main" count="55" uniqueCount="48">
  <si>
    <t>Budget</t>
  </si>
  <si>
    <t>$OverBud</t>
  </si>
  <si>
    <t>Income</t>
  </si>
  <si>
    <t>Transfer Tax</t>
  </si>
  <si>
    <t>Accommodation Tax</t>
  </si>
  <si>
    <t>Business Licenses</t>
  </si>
  <si>
    <t>Parking Permits</t>
  </si>
  <si>
    <t>Parking Meters</t>
  </si>
  <si>
    <t>Total Fines</t>
  </si>
  <si>
    <t>All Other Revenue</t>
  </si>
  <si>
    <t>Total Income</t>
  </si>
  <si>
    <t>Expenses</t>
  </si>
  <si>
    <t>Lawsuit Legal Fees</t>
  </si>
  <si>
    <t>Legal Fees-Regular</t>
  </si>
  <si>
    <t>Admin Payroll &amp; HR</t>
  </si>
  <si>
    <t>Other Admin Expenses</t>
  </si>
  <si>
    <t>Total Admin Operating</t>
  </si>
  <si>
    <t>Police Payroll &amp; HR</t>
  </si>
  <si>
    <t>All Other Police</t>
  </si>
  <si>
    <t>Total Police Operating</t>
  </si>
  <si>
    <t>Street&amp;Hwy Payroll &amp; HR</t>
  </si>
  <si>
    <t>All Other Street &amp; Hwy</t>
  </si>
  <si>
    <t>Total Street &amp; Hwy Operating</t>
  </si>
  <si>
    <t>Alderman Court Payroll &amp; HR</t>
  </si>
  <si>
    <t>All  Other Court</t>
  </si>
  <si>
    <t>Total Alderman Operating</t>
  </si>
  <si>
    <t>Lifeguards Payroll &amp; HR</t>
  </si>
  <si>
    <t>All Other Lifequard</t>
  </si>
  <si>
    <t>Total Lifeguard Operating</t>
  </si>
  <si>
    <t>Code Enf. Payroll &amp; HR</t>
  </si>
  <si>
    <t>All Other Code Enf.</t>
  </si>
  <si>
    <t>Total Code Enf. Operating</t>
  </si>
  <si>
    <t>Seasonal PD Payroll &amp; HR</t>
  </si>
  <si>
    <t>All Other Seasonal Police</t>
  </si>
  <si>
    <t>Total Seasonal PD Operating</t>
  </si>
  <si>
    <t>Total Expense</t>
  </si>
  <si>
    <t>Net Income</t>
  </si>
  <si>
    <t>Life Saving Station</t>
  </si>
  <si>
    <t>Town Operating</t>
  </si>
  <si>
    <t>YTD Budget</t>
  </si>
  <si>
    <t xml:space="preserve"> </t>
  </si>
  <si>
    <t>April 2014</t>
  </si>
  <si>
    <t>Below-the-Line Totals</t>
  </si>
  <si>
    <t>Total Net Income</t>
  </si>
  <si>
    <t>Financial Summary: April 2016</t>
  </si>
  <si>
    <t>April 2016</t>
  </si>
  <si>
    <t>Police Admin Payroll &amp; HR</t>
  </si>
  <si>
    <t>Seasonal Admin PD Payroll &amp;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</si>
</sst>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" fontId="3" fillId="0" borderId="0" xfId="0" quotePrefix="1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3" fontId="0" fillId="0" borderId="2" xfId="0" applyNumberFormat="1" applyBorder="1"/>
    <xf numFmtId="3" fontId="2" fillId="2" borderId="2" xfId="0" applyNumberFormat="1" applyFont="1" applyFill="1" applyBorder="1"/>
    <xf numFmtId="3" fontId="4" fillId="3" borderId="2" xfId="0" applyNumberFormat="1" applyFont="1" applyFill="1" applyBorder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16" fontId="3" fillId="0" borderId="0" xfId="0" quotePrefix="1" applyNumberFormat="1" applyFont="1"/>
    <xf numFmtId="3" fontId="2" fillId="4" borderId="2" xfId="0" applyNumberFormat="1" applyFont="1" applyFill="1" applyBorder="1"/>
    <xf numFmtId="0" fontId="2" fillId="4" borderId="0" xfId="0" applyFont="1" applyFill="1"/>
    <xf numFmtId="3" fontId="2" fillId="5" borderId="2" xfId="0" applyNumberFormat="1" applyFont="1" applyFill="1" applyBorder="1"/>
    <xf numFmtId="0" fontId="2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/>
  </sheetViews>
  <sheetFormatPr defaultRowHeight="14.4" x14ac:dyDescent="0.3"/>
  <cols>
    <col min="1" max="1" width="2.6640625" customWidth="1"/>
    <col min="2" max="4" width="11.44140625" bestFit="1" customWidth="1"/>
    <col min="5" max="5" width="2.33203125" customWidth="1"/>
    <col min="6" max="6" width="30.6640625" bestFit="1" customWidth="1"/>
    <col min="7" max="7" width="2.33203125" customWidth="1"/>
    <col min="8" max="8" width="19.6640625" hidden="1" customWidth="1"/>
    <col min="9" max="10" width="13.6640625" hidden="1" customWidth="1"/>
  </cols>
  <sheetData>
    <row r="1" spans="2:10" ht="23.25" customHeight="1" x14ac:dyDescent="0.3"/>
    <row r="2" spans="2:10" s="1" customFormat="1" ht="25.8" x14ac:dyDescent="0.5">
      <c r="B2" s="1" t="s">
        <v>44</v>
      </c>
      <c r="H2" s="15" t="s">
        <v>40</v>
      </c>
      <c r="I2" s="14"/>
    </row>
    <row r="3" spans="2:10" ht="13.5" customHeight="1" x14ac:dyDescent="0.3">
      <c r="B3" s="13"/>
    </row>
    <row r="4" spans="2:10" s="5" customFormat="1" x14ac:dyDescent="0.3">
      <c r="B4" s="2" t="s">
        <v>45</v>
      </c>
      <c r="C4" s="3" t="s">
        <v>0</v>
      </c>
      <c r="D4" s="4" t="s">
        <v>1</v>
      </c>
      <c r="F4" s="6" t="s">
        <v>2</v>
      </c>
      <c r="H4" s="16" t="s">
        <v>41</v>
      </c>
      <c r="I4" s="3" t="s">
        <v>39</v>
      </c>
      <c r="J4" s="3" t="s">
        <v>1</v>
      </c>
    </row>
    <row r="5" spans="2:10" ht="6" customHeight="1" x14ac:dyDescent="0.3"/>
    <row r="6" spans="2:10" x14ac:dyDescent="0.3">
      <c r="B6" s="9">
        <v>54791</v>
      </c>
      <c r="C6" s="9">
        <v>25452</v>
      </c>
      <c r="D6" s="9">
        <f>B6-C6</f>
        <v>29339</v>
      </c>
      <c r="F6" t="s">
        <v>3</v>
      </c>
      <c r="G6" t="s">
        <v>40</v>
      </c>
      <c r="H6" s="9"/>
      <c r="I6" s="9"/>
      <c r="J6" s="9">
        <f>H6-I6</f>
        <v>0</v>
      </c>
    </row>
    <row r="7" spans="2:10" x14ac:dyDescent="0.3">
      <c r="B7" s="9">
        <v>18624</v>
      </c>
      <c r="C7" s="9">
        <v>13989</v>
      </c>
      <c r="D7" s="9">
        <f t="shared" ref="D7:D11" si="0">B7-C7</f>
        <v>4635</v>
      </c>
      <c r="F7" t="s">
        <v>4</v>
      </c>
      <c r="H7" s="9"/>
      <c r="I7" s="9"/>
      <c r="J7" s="9">
        <f t="shared" ref="J7:J12" si="1">H7-I7</f>
        <v>0</v>
      </c>
    </row>
    <row r="8" spans="2:10" ht="36.75" customHeight="1" x14ac:dyDescent="0.3">
      <c r="B8" s="9">
        <v>59595</v>
      </c>
      <c r="C8" s="9">
        <v>22788</v>
      </c>
      <c r="D8" s="9">
        <f t="shared" si="0"/>
        <v>36807</v>
      </c>
      <c r="F8" t="s">
        <v>5</v>
      </c>
      <c r="H8" s="9"/>
      <c r="I8" s="9"/>
      <c r="J8" s="9">
        <f t="shared" si="1"/>
        <v>0</v>
      </c>
    </row>
    <row r="9" spans="2:10" x14ac:dyDescent="0.3">
      <c r="B9" s="9">
        <v>39001</v>
      </c>
      <c r="C9" s="9">
        <v>21474</v>
      </c>
      <c r="D9" s="9">
        <f t="shared" si="0"/>
        <v>17527</v>
      </c>
      <c r="F9" t="s">
        <v>6</v>
      </c>
      <c r="H9" s="9"/>
      <c r="I9" s="9"/>
      <c r="J9" s="9">
        <f t="shared" si="1"/>
        <v>0</v>
      </c>
    </row>
    <row r="10" spans="2:10" x14ac:dyDescent="0.3">
      <c r="B10" s="9">
        <v>0</v>
      </c>
      <c r="C10" s="9">
        <v>4</v>
      </c>
      <c r="D10" s="9">
        <f t="shared" si="0"/>
        <v>-4</v>
      </c>
      <c r="F10" t="s">
        <v>7</v>
      </c>
      <c r="H10" s="9"/>
      <c r="I10" s="9"/>
      <c r="J10" s="9">
        <f t="shared" si="1"/>
        <v>0</v>
      </c>
    </row>
    <row r="11" spans="2:10" x14ac:dyDescent="0.3">
      <c r="B11" s="9">
        <v>11831</v>
      </c>
      <c r="C11" s="9">
        <v>16512</v>
      </c>
      <c r="D11" s="9">
        <f t="shared" si="0"/>
        <v>-4681</v>
      </c>
      <c r="F11" t="s">
        <v>8</v>
      </c>
      <c r="H11" s="9"/>
      <c r="I11" s="9"/>
      <c r="J11" s="9">
        <f t="shared" si="1"/>
        <v>0</v>
      </c>
    </row>
    <row r="12" spans="2:10" x14ac:dyDescent="0.3">
      <c r="B12" s="9">
        <v>15157</v>
      </c>
      <c r="C12" s="9">
        <v>21058</v>
      </c>
      <c r="D12" s="9">
        <f>B12-C12</f>
        <v>-5901</v>
      </c>
      <c r="F12" t="s">
        <v>9</v>
      </c>
      <c r="H12" s="9"/>
      <c r="I12" s="9"/>
      <c r="J12" s="9">
        <f t="shared" si="1"/>
        <v>0</v>
      </c>
    </row>
    <row r="13" spans="2:10" ht="18" x14ac:dyDescent="0.35">
      <c r="B13" s="10">
        <f>SUM(B6:B12)</f>
        <v>198999</v>
      </c>
      <c r="C13" s="10">
        <f t="shared" ref="C13:D13" si="2">SUM(C6:C12)</f>
        <v>121277</v>
      </c>
      <c r="D13" s="10">
        <f t="shared" si="2"/>
        <v>77722</v>
      </c>
      <c r="E13" s="7"/>
      <c r="F13" s="7" t="s">
        <v>10</v>
      </c>
      <c r="G13" s="7"/>
      <c r="H13" s="10">
        <f>SUM(H6:H12)</f>
        <v>0</v>
      </c>
      <c r="I13" s="10">
        <f t="shared" ref="I13" si="3">SUM(I6:I12)</f>
        <v>0</v>
      </c>
      <c r="J13" s="10">
        <f t="shared" ref="J13" si="4">SUM(J6:J12)</f>
        <v>0</v>
      </c>
    </row>
    <row r="14" spans="2:10" ht="13.5" customHeight="1" x14ac:dyDescent="0.3"/>
    <row r="15" spans="2:10" s="5" customFormat="1" x14ac:dyDescent="0.3">
      <c r="B15" s="2" t="str">
        <f>B4</f>
        <v>April 2016</v>
      </c>
      <c r="C15" s="3" t="s">
        <v>0</v>
      </c>
      <c r="D15" s="4" t="s">
        <v>1</v>
      </c>
      <c r="F15" s="6" t="s">
        <v>11</v>
      </c>
      <c r="H15" s="2" t="str">
        <f>H4</f>
        <v>April 2014</v>
      </c>
      <c r="I15" s="3" t="s">
        <v>0</v>
      </c>
      <c r="J15" s="3" t="s">
        <v>1</v>
      </c>
    </row>
    <row r="16" spans="2:10" ht="9" customHeight="1" x14ac:dyDescent="0.3"/>
    <row r="17" spans="1:10" x14ac:dyDescent="0.3">
      <c r="B17" s="9">
        <v>1119</v>
      </c>
      <c r="C17" s="9">
        <v>5837</v>
      </c>
      <c r="D17" s="9">
        <f t="shared" ref="D17:D20" si="5">B17-C17</f>
        <v>-4718</v>
      </c>
      <c r="F17" t="s">
        <v>12</v>
      </c>
      <c r="H17" s="9"/>
      <c r="I17" s="9"/>
      <c r="J17" s="9">
        <f t="shared" ref="J17:J20" si="6">H17-I17</f>
        <v>0</v>
      </c>
    </row>
    <row r="18" spans="1:10" x14ac:dyDescent="0.3">
      <c r="B18" s="9">
        <v>9123</v>
      </c>
      <c r="C18" s="9">
        <v>7913</v>
      </c>
      <c r="D18" s="9">
        <f t="shared" si="5"/>
        <v>1210</v>
      </c>
      <c r="F18" t="s">
        <v>13</v>
      </c>
      <c r="H18" s="9"/>
      <c r="I18" s="9"/>
      <c r="J18" s="9">
        <f t="shared" si="6"/>
        <v>0</v>
      </c>
    </row>
    <row r="19" spans="1:10" x14ac:dyDescent="0.3">
      <c r="B19" s="9">
        <v>23600</v>
      </c>
      <c r="C19" s="9">
        <v>24288</v>
      </c>
      <c r="D19" s="9">
        <f t="shared" si="5"/>
        <v>-688</v>
      </c>
      <c r="F19" t="s">
        <v>14</v>
      </c>
      <c r="H19" s="9"/>
      <c r="I19" s="9"/>
      <c r="J19" s="9">
        <f t="shared" si="6"/>
        <v>0</v>
      </c>
    </row>
    <row r="20" spans="1:10" x14ac:dyDescent="0.3">
      <c r="B20" s="9">
        <v>23778</v>
      </c>
      <c r="C20" s="9">
        <v>28321</v>
      </c>
      <c r="D20" s="9">
        <f t="shared" si="5"/>
        <v>-4543</v>
      </c>
      <c r="F20" t="s">
        <v>15</v>
      </c>
      <c r="H20" s="9"/>
      <c r="I20" s="9"/>
      <c r="J20" s="9">
        <f t="shared" si="6"/>
        <v>0</v>
      </c>
    </row>
    <row r="21" spans="1:10" s="8" customFormat="1" ht="15.6" x14ac:dyDescent="0.3">
      <c r="B21" s="11">
        <f>SUM(B17:B20)</f>
        <v>57620</v>
      </c>
      <c r="C21" s="11">
        <f t="shared" ref="C21:D21" si="7">SUM(C17:C20)</f>
        <v>66359</v>
      </c>
      <c r="D21" s="11">
        <f t="shared" si="7"/>
        <v>-8739</v>
      </c>
      <c r="F21" s="8" t="s">
        <v>16</v>
      </c>
      <c r="H21" s="11">
        <f>SUM(H17:H20)</f>
        <v>0</v>
      </c>
      <c r="I21" s="11">
        <f t="shared" ref="I21" si="8">SUM(I17:I20)</f>
        <v>0</v>
      </c>
      <c r="J21" s="11">
        <f t="shared" ref="J21" si="9">SUM(J17:J20)</f>
        <v>0</v>
      </c>
    </row>
    <row r="22" spans="1:10" ht="12" customHeight="1" x14ac:dyDescent="0.3">
      <c r="H22" s="12"/>
      <c r="I22" s="12"/>
      <c r="J22" s="12"/>
    </row>
    <row r="23" spans="1:10" x14ac:dyDescent="0.3">
      <c r="B23" s="9">
        <v>61878</v>
      </c>
      <c r="C23" s="9">
        <v>64430</v>
      </c>
      <c r="D23" s="9">
        <f t="shared" ref="D23:D25" si="10">B23-C23</f>
        <v>-2552</v>
      </c>
      <c r="F23" t="s">
        <v>17</v>
      </c>
      <c r="H23" s="9"/>
      <c r="I23" s="9"/>
      <c r="J23" s="9">
        <f t="shared" ref="J23:J25" si="11">H23-I23</f>
        <v>0</v>
      </c>
    </row>
    <row r="24" spans="1:10" x14ac:dyDescent="0.3">
      <c r="B24" s="9">
        <v>4957</v>
      </c>
      <c r="C24" s="9"/>
      <c r="D24" s="9">
        <f t="shared" si="10"/>
        <v>4957</v>
      </c>
      <c r="F24" t="s">
        <v>46</v>
      </c>
      <c r="H24" s="9"/>
      <c r="I24" s="9"/>
      <c r="J24" s="9"/>
    </row>
    <row r="25" spans="1:10" x14ac:dyDescent="0.3">
      <c r="B25" s="9">
        <v>28880</v>
      </c>
      <c r="C25" s="9">
        <v>26221</v>
      </c>
      <c r="D25" s="9">
        <f t="shared" si="10"/>
        <v>2659</v>
      </c>
      <c r="F25" t="s">
        <v>18</v>
      </c>
      <c r="H25" s="9"/>
      <c r="I25" s="9"/>
      <c r="J25" s="9">
        <f t="shared" si="11"/>
        <v>0</v>
      </c>
    </row>
    <row r="26" spans="1:10" s="8" customFormat="1" ht="15.6" x14ac:dyDescent="0.3">
      <c r="B26" s="11">
        <f t="shared" ref="B26:D26" si="12">B25+B23</f>
        <v>90758</v>
      </c>
      <c r="C26" s="11">
        <f t="shared" si="12"/>
        <v>90651</v>
      </c>
      <c r="D26" s="11">
        <f t="shared" si="12"/>
        <v>107</v>
      </c>
      <c r="F26" s="8" t="s">
        <v>19</v>
      </c>
      <c r="H26" s="11">
        <f>H25+H23</f>
        <v>0</v>
      </c>
      <c r="I26" s="11">
        <f t="shared" ref="I26" si="13">I25+I23</f>
        <v>0</v>
      </c>
      <c r="J26" s="11">
        <f>J25+J23</f>
        <v>0</v>
      </c>
    </row>
    <row r="27" spans="1:10" ht="12" customHeight="1" x14ac:dyDescent="0.3">
      <c r="H27" s="12"/>
      <c r="I27" s="12"/>
      <c r="J27" s="12"/>
    </row>
    <row r="28" spans="1:10" x14ac:dyDescent="0.3">
      <c r="A28" t="s">
        <v>40</v>
      </c>
      <c r="B28" s="9">
        <v>5109</v>
      </c>
      <c r="C28" s="9">
        <v>6356</v>
      </c>
      <c r="D28" s="9">
        <f t="shared" ref="D28:D29" si="14">B28-C28</f>
        <v>-1247</v>
      </c>
      <c r="F28" t="s">
        <v>20</v>
      </c>
      <c r="H28" s="9"/>
      <c r="I28" s="9"/>
      <c r="J28" s="9">
        <f t="shared" ref="J28:J29" si="15">H28-I28</f>
        <v>0</v>
      </c>
    </row>
    <row r="29" spans="1:10" x14ac:dyDescent="0.3">
      <c r="B29" s="9">
        <v>-4729</v>
      </c>
      <c r="C29" s="9">
        <v>2085</v>
      </c>
      <c r="D29" s="9">
        <f t="shared" si="14"/>
        <v>-6814</v>
      </c>
      <c r="F29" t="s">
        <v>21</v>
      </c>
      <c r="H29" s="9"/>
      <c r="I29" s="9"/>
      <c r="J29" s="9">
        <f t="shared" si="15"/>
        <v>0</v>
      </c>
    </row>
    <row r="30" spans="1:10" s="8" customFormat="1" ht="15.6" x14ac:dyDescent="0.3">
      <c r="B30" s="11">
        <f>SUM(B28:B29)</f>
        <v>380</v>
      </c>
      <c r="C30" s="11">
        <f>SUM(C28:C29)</f>
        <v>8441</v>
      </c>
      <c r="D30" s="11">
        <f>D29+D28</f>
        <v>-8061</v>
      </c>
      <c r="F30" s="8" t="s">
        <v>22</v>
      </c>
      <c r="H30" s="11">
        <f>SUM(H28:H29)</f>
        <v>0</v>
      </c>
      <c r="I30" s="11">
        <f>SUM(I28:I29)</f>
        <v>0</v>
      </c>
      <c r="J30" s="11">
        <f>J29+J28</f>
        <v>0</v>
      </c>
    </row>
    <row r="31" spans="1:10" ht="12" customHeight="1" x14ac:dyDescent="0.3">
      <c r="H31" s="12"/>
      <c r="I31" s="12"/>
      <c r="J31" s="12"/>
    </row>
    <row r="32" spans="1:10" x14ac:dyDescent="0.3">
      <c r="B32" s="9">
        <v>3714</v>
      </c>
      <c r="C32" s="9">
        <v>3326</v>
      </c>
      <c r="D32" s="9">
        <f t="shared" ref="D32:D33" si="16">B32-C32</f>
        <v>388</v>
      </c>
      <c r="F32" t="s">
        <v>23</v>
      </c>
      <c r="H32" s="9"/>
      <c r="I32" s="9"/>
      <c r="J32" s="9">
        <f t="shared" ref="J32:J33" si="17">H32-I32</f>
        <v>0</v>
      </c>
    </row>
    <row r="33" spans="2:10" x14ac:dyDescent="0.3">
      <c r="B33" s="9">
        <v>616</v>
      </c>
      <c r="C33" s="9">
        <v>226</v>
      </c>
      <c r="D33" s="9">
        <f t="shared" si="16"/>
        <v>390</v>
      </c>
      <c r="F33" t="s">
        <v>24</v>
      </c>
      <c r="H33" s="9"/>
      <c r="I33" s="9"/>
      <c r="J33" s="9">
        <f t="shared" si="17"/>
        <v>0</v>
      </c>
    </row>
    <row r="34" spans="2:10" s="8" customFormat="1" ht="15.6" x14ac:dyDescent="0.3">
      <c r="B34" s="11">
        <f t="shared" ref="B34:C34" si="18">B33+B32</f>
        <v>4330</v>
      </c>
      <c r="C34" s="11">
        <f t="shared" si="18"/>
        <v>3552</v>
      </c>
      <c r="D34" s="11">
        <f t="shared" ref="D34" si="19">D33+D32</f>
        <v>778</v>
      </c>
      <c r="F34" s="8" t="s">
        <v>25</v>
      </c>
      <c r="H34" s="11">
        <f>H33+H32</f>
        <v>0</v>
      </c>
      <c r="I34" s="11">
        <f t="shared" ref="I34" si="20">I33+I32</f>
        <v>0</v>
      </c>
      <c r="J34" s="11">
        <f t="shared" ref="J34" si="21">J33+J32</f>
        <v>0</v>
      </c>
    </row>
    <row r="35" spans="2:10" ht="12" customHeight="1" x14ac:dyDescent="0.3">
      <c r="H35" s="12"/>
      <c r="I35" s="12"/>
      <c r="J35" s="12"/>
    </row>
    <row r="36" spans="2:10" x14ac:dyDescent="0.3">
      <c r="B36" s="9">
        <v>951</v>
      </c>
      <c r="C36" s="9">
        <v>484</v>
      </c>
      <c r="D36" s="9">
        <f t="shared" ref="D36:D37" si="22">B36-C36</f>
        <v>467</v>
      </c>
      <c r="F36" t="s">
        <v>26</v>
      </c>
      <c r="H36" s="9"/>
      <c r="I36" s="9"/>
      <c r="J36" s="9">
        <f t="shared" ref="J36:J37" si="23">H36-I36</f>
        <v>0</v>
      </c>
    </row>
    <row r="37" spans="2:10" x14ac:dyDescent="0.3">
      <c r="B37" s="9">
        <v>6198</v>
      </c>
      <c r="C37" s="9">
        <f>2883-484</f>
        <v>2399</v>
      </c>
      <c r="D37" s="9">
        <f t="shared" si="22"/>
        <v>3799</v>
      </c>
      <c r="F37" t="s">
        <v>27</v>
      </c>
      <c r="H37" s="9"/>
      <c r="I37" s="9"/>
      <c r="J37" s="9">
        <f t="shared" si="23"/>
        <v>0</v>
      </c>
    </row>
    <row r="38" spans="2:10" s="8" customFormat="1" ht="15.6" x14ac:dyDescent="0.3">
      <c r="B38" s="11">
        <f>B37+B36</f>
        <v>7149</v>
      </c>
      <c r="C38" s="11">
        <f>C37+C36</f>
        <v>2883</v>
      </c>
      <c r="D38" s="11">
        <f t="shared" ref="D38" si="24">D37+D36</f>
        <v>4266</v>
      </c>
      <c r="F38" s="8" t="s">
        <v>28</v>
      </c>
      <c r="H38" s="11">
        <f>H37+H36</f>
        <v>0</v>
      </c>
      <c r="I38" s="11">
        <f t="shared" ref="I38" si="25">I37+I36</f>
        <v>0</v>
      </c>
      <c r="J38" s="11">
        <f t="shared" ref="J38" si="26">J37+J36</f>
        <v>0</v>
      </c>
    </row>
    <row r="39" spans="2:10" ht="12" customHeight="1" x14ac:dyDescent="0.3">
      <c r="H39" s="12"/>
      <c r="I39" s="12"/>
      <c r="J39" s="12"/>
    </row>
    <row r="40" spans="2:10" x14ac:dyDescent="0.3">
      <c r="B40" s="9">
        <v>5173</v>
      </c>
      <c r="C40" s="9">
        <v>5144</v>
      </c>
      <c r="D40" s="9">
        <f t="shared" ref="D40:D41" si="27">B40-C40</f>
        <v>29</v>
      </c>
      <c r="F40" t="s">
        <v>29</v>
      </c>
      <c r="H40" s="9"/>
      <c r="I40" s="9"/>
      <c r="J40" s="9">
        <f t="shared" ref="J40:J41" si="28">H40-I40</f>
        <v>0</v>
      </c>
    </row>
    <row r="41" spans="2:10" x14ac:dyDescent="0.3">
      <c r="B41" s="9">
        <v>432</v>
      </c>
      <c r="C41" s="9">
        <v>492</v>
      </c>
      <c r="D41" s="9">
        <f t="shared" si="27"/>
        <v>-60</v>
      </c>
      <c r="F41" t="s">
        <v>30</v>
      </c>
      <c r="H41" s="9"/>
      <c r="I41" s="9"/>
      <c r="J41" s="9">
        <f t="shared" si="28"/>
        <v>0</v>
      </c>
    </row>
    <row r="42" spans="2:10" s="8" customFormat="1" ht="15.6" x14ac:dyDescent="0.3">
      <c r="B42" s="11">
        <f>B41+B40</f>
        <v>5605</v>
      </c>
      <c r="C42" s="11">
        <f t="shared" ref="C42" si="29">C41+C40</f>
        <v>5636</v>
      </c>
      <c r="D42" s="11">
        <f t="shared" ref="D42" si="30">D41+D40</f>
        <v>-31</v>
      </c>
      <c r="F42" s="8" t="s">
        <v>31</v>
      </c>
      <c r="H42" s="11">
        <f>H41+H40</f>
        <v>0</v>
      </c>
      <c r="I42" s="11">
        <f t="shared" ref="I42" si="31">I41+I40</f>
        <v>0</v>
      </c>
      <c r="J42" s="11">
        <f t="shared" ref="J42" si="32">J41+J40</f>
        <v>0</v>
      </c>
    </row>
    <row r="43" spans="2:10" ht="12" customHeight="1" x14ac:dyDescent="0.3">
      <c r="H43" s="12"/>
      <c r="I43" s="12"/>
      <c r="J43" s="12"/>
    </row>
    <row r="44" spans="2:10" s="8" customFormat="1" ht="15.6" x14ac:dyDescent="0.3">
      <c r="B44" s="11">
        <v>1383</v>
      </c>
      <c r="C44" s="11">
        <v>461</v>
      </c>
      <c r="D44" s="11">
        <f>B44-C44</f>
        <v>922</v>
      </c>
      <c r="F44" s="8" t="s">
        <v>37</v>
      </c>
      <c r="H44" s="11"/>
      <c r="I44" s="11"/>
      <c r="J44" s="11">
        <f>H44-I44</f>
        <v>0</v>
      </c>
    </row>
    <row r="45" spans="2:10" ht="12" customHeight="1" x14ac:dyDescent="0.3">
      <c r="H45" s="12"/>
      <c r="I45" s="12"/>
      <c r="J45" s="12"/>
    </row>
    <row r="46" spans="2:10" x14ac:dyDescent="0.3">
      <c r="B46" s="9">
        <v>3386</v>
      </c>
      <c r="C46" s="9">
        <v>3383</v>
      </c>
      <c r="D46" s="9">
        <f t="shared" ref="D46:D48" si="33">B46-C46</f>
        <v>3</v>
      </c>
      <c r="F46" t="s">
        <v>32</v>
      </c>
      <c r="H46" s="9"/>
      <c r="I46" s="9"/>
      <c r="J46" s="9">
        <f t="shared" ref="J46:J48" si="34">H46-I46</f>
        <v>0</v>
      </c>
    </row>
    <row r="47" spans="2:10" x14ac:dyDescent="0.3">
      <c r="B47" s="9">
        <v>2534</v>
      </c>
      <c r="C47" s="9"/>
      <c r="D47" s="9">
        <f t="shared" si="33"/>
        <v>2534</v>
      </c>
      <c r="F47" t="s">
        <v>47</v>
      </c>
      <c r="H47" s="9"/>
      <c r="I47" s="9"/>
      <c r="J47" s="9"/>
    </row>
    <row r="48" spans="2:10" x14ac:dyDescent="0.3">
      <c r="B48" s="9">
        <v>4052</v>
      </c>
      <c r="C48" s="9">
        <v>1667</v>
      </c>
      <c r="D48" s="9">
        <f t="shared" si="33"/>
        <v>2385</v>
      </c>
      <c r="F48" t="s">
        <v>33</v>
      </c>
      <c r="H48" s="9"/>
      <c r="I48" s="9"/>
      <c r="J48" s="9">
        <f t="shared" si="34"/>
        <v>0</v>
      </c>
    </row>
    <row r="49" spans="2:10" s="8" customFormat="1" ht="15.6" x14ac:dyDescent="0.3">
      <c r="B49" s="11">
        <f t="shared" ref="B49:C49" si="35">B48+B46</f>
        <v>7438</v>
      </c>
      <c r="C49" s="11">
        <f t="shared" si="35"/>
        <v>5050</v>
      </c>
      <c r="D49" s="11">
        <f t="shared" ref="D49" si="36">D48+D46</f>
        <v>2388</v>
      </c>
      <c r="F49" s="8" t="s">
        <v>34</v>
      </c>
      <c r="H49" s="11">
        <f>H48+H46</f>
        <v>0</v>
      </c>
      <c r="I49" s="11">
        <f t="shared" ref="I49" si="37">I48+I46</f>
        <v>0</v>
      </c>
      <c r="J49" s="11">
        <f>J48+J46</f>
        <v>0</v>
      </c>
    </row>
    <row r="50" spans="2:10" ht="10.5" customHeight="1" x14ac:dyDescent="0.3">
      <c r="B50" s="12"/>
      <c r="C50" s="12"/>
      <c r="D50" s="12"/>
      <c r="H50" s="12"/>
      <c r="I50" s="12"/>
      <c r="J50" s="12"/>
    </row>
    <row r="51" spans="2:10" s="8" customFormat="1" ht="15.6" x14ac:dyDescent="0.3">
      <c r="B51" s="11">
        <v>2776</v>
      </c>
      <c r="C51" s="11">
        <v>2931</v>
      </c>
      <c r="D51" s="11">
        <f>B51-C51</f>
        <v>-155</v>
      </c>
      <c r="F51" s="8" t="s">
        <v>38</v>
      </c>
      <c r="H51" s="11"/>
      <c r="I51" s="11"/>
      <c r="J51" s="11">
        <f>H51-I51</f>
        <v>0</v>
      </c>
    </row>
    <row r="52" spans="2:10" ht="12" customHeight="1" x14ac:dyDescent="0.3">
      <c r="H52" s="12"/>
      <c r="I52" s="12"/>
      <c r="J52" s="12"/>
    </row>
    <row r="53" spans="2:10" ht="18" x14ac:dyDescent="0.35">
      <c r="B53" s="10">
        <f>B49+B44+B42+B38+B34+B30+B26+B21+B51</f>
        <v>177439</v>
      </c>
      <c r="C53" s="10">
        <f>C49+C44+C42+C38+C34+C30+C26+C21+C51</f>
        <v>185964</v>
      </c>
      <c r="D53" s="10">
        <f>B53-C53</f>
        <v>-8525</v>
      </c>
      <c r="E53" s="7"/>
      <c r="F53" s="7" t="s">
        <v>35</v>
      </c>
      <c r="G53" s="7"/>
      <c r="H53" s="10">
        <f>H49+H44+H42+H38+H34+H30+H26+H21+H51</f>
        <v>0</v>
      </c>
      <c r="I53" s="10">
        <f>I49+I44+I42+I38+I34+I30+I26+I21+I51</f>
        <v>0</v>
      </c>
      <c r="J53" s="10">
        <f>H53-I53</f>
        <v>0</v>
      </c>
    </row>
    <row r="54" spans="2:10" ht="18" x14ac:dyDescent="0.35">
      <c r="B54" s="10">
        <f>B13-B53</f>
        <v>21560</v>
      </c>
      <c r="C54" s="10">
        <f>C13-C53</f>
        <v>-64687</v>
      </c>
      <c r="D54" s="10">
        <f>D13-D53</f>
        <v>86247</v>
      </c>
      <c r="E54" s="7"/>
      <c r="F54" s="7" t="s">
        <v>36</v>
      </c>
      <c r="G54" s="7"/>
      <c r="H54" s="10">
        <f>H13-H53</f>
        <v>0</v>
      </c>
      <c r="I54" s="10">
        <f>I13-I53</f>
        <v>0</v>
      </c>
      <c r="J54" s="10">
        <f>H54-I54</f>
        <v>0</v>
      </c>
    </row>
    <row r="55" spans="2:10" ht="12" customHeight="1" x14ac:dyDescent="0.3">
      <c r="H55" s="12"/>
      <c r="I55" s="12"/>
      <c r="J55" s="12"/>
    </row>
    <row r="56" spans="2:10" ht="18" x14ac:dyDescent="0.35">
      <c r="B56" s="17">
        <v>5038</v>
      </c>
      <c r="C56" s="17">
        <v>-12393</v>
      </c>
      <c r="D56" s="17">
        <f>B56-C56</f>
        <v>17431</v>
      </c>
      <c r="E56" s="18"/>
      <c r="F56" s="18" t="s">
        <v>42</v>
      </c>
      <c r="G56" s="18"/>
      <c r="H56" s="17"/>
      <c r="I56" s="17"/>
      <c r="J56" s="17"/>
    </row>
    <row r="57" spans="2:10" ht="12" customHeight="1" x14ac:dyDescent="0.3">
      <c r="H57" s="12"/>
      <c r="I57" s="12"/>
      <c r="J57" s="12"/>
    </row>
    <row r="58" spans="2:10" ht="18" x14ac:dyDescent="0.35">
      <c r="B58" s="19">
        <f>B54+B56</f>
        <v>26598</v>
      </c>
      <c r="C58" s="19">
        <f>C56+C54</f>
        <v>-77080</v>
      </c>
      <c r="D58" s="19">
        <f>B58-C58</f>
        <v>103678</v>
      </c>
      <c r="E58" s="20"/>
      <c r="F58" s="20" t="s">
        <v>43</v>
      </c>
      <c r="G58" s="20"/>
      <c r="H58" s="19"/>
      <c r="I58" s="19"/>
      <c r="J58" s="19"/>
    </row>
  </sheetData>
  <pageMargins left="0" right="0" top="0" bottom="0" header="0.05" footer="0.05"/>
  <pageSetup scale="89" orientation="portrait" r:id="rId1"/>
  <headerFooter>
    <oddHeader xml:space="preserve">&amp;R&amp;"-,Bold"&amp;16&amp;KFF0000 
FINAL DRAFT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Financial Summary Rpt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DeweyBeachOffice</cp:lastModifiedBy>
  <cp:lastPrinted>2016-05-17T15:36:46Z</cp:lastPrinted>
  <dcterms:created xsi:type="dcterms:W3CDTF">2012-11-05T20:18:57Z</dcterms:created>
  <dcterms:modified xsi:type="dcterms:W3CDTF">2016-05-20T21:13:26Z</dcterms:modified>
</cp:coreProperties>
</file>