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Sheet1!$A:$G,Sheet1!$1:$1</definedName>
  </definedNames>
  <calcPr calcId="125725"/>
</workbook>
</file>

<file path=xl/calcChain.xml><?xml version="1.0" encoding="utf-8"?>
<calcChain xmlns="http://schemas.openxmlformats.org/spreadsheetml/2006/main">
  <c r="H11" i="1"/>
  <c r="H31" s="1"/>
  <c r="H138"/>
  <c r="H131"/>
  <c r="H123"/>
  <c r="H119"/>
  <c r="H116"/>
  <c r="H106"/>
  <c r="H124" s="1"/>
  <c r="H101"/>
  <c r="H96"/>
  <c r="H95"/>
  <c r="H92"/>
  <c r="H69"/>
  <c r="H42"/>
  <c r="H38"/>
  <c r="H46" s="1"/>
  <c r="H30"/>
  <c r="H21"/>
  <c r="H47" l="1"/>
  <c r="H70" s="1"/>
  <c r="H125"/>
  <c r="H126" s="1"/>
  <c r="H132" s="1"/>
  <c r="H139" s="1"/>
</calcChain>
</file>

<file path=xl/sharedStrings.xml><?xml version="1.0" encoding="utf-8"?>
<sst xmlns="http://schemas.openxmlformats.org/spreadsheetml/2006/main" count="128" uniqueCount="128">
  <si>
    <t>Aug 31, 13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</si>
  <si>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</si>
  <si>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</si>
  <si>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</si>
  <si>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</si>
  <si>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</si>
  <si>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</si>
  <si>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</si>
  <si>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</si>
  <si>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</si>
  <si>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</si>
  <si>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</si>
  <si>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</si>
  <si>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1000113 · LawsuitSettle-3%TransferTax</t>
  </si>
  <si>
    <t>1000110 · Legal &amp; Litigation - Fulton</t>
  </si>
  <si>
    <t>1000111 · Street Infrastr 20% Bldg Permit</t>
  </si>
  <si>
    <t>1000112 · FultonBank-Forest/ParkDona.Acct</t>
  </si>
  <si>
    <t>1000150 · Morgan Stanley Gen'l Fund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</si>
  <si>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</si>
  <si>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</si>
  <si>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</si>
  <si>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</si>
  <si>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</si>
  <si>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</si>
  <si>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</si>
  <si>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</si>
  <si>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</si>
  <si>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</si>
  <si>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Other Current Assets</t>
  </si>
  <si>
    <t>1002000 · General Receivables</t>
  </si>
  <si>
    <t>1002010 · Operating Receivables</t>
  </si>
  <si>
    <t>1002070 · RuddertownEngineering-Due DBE</t>
  </si>
  <si>
    <t>1002090 · Due From Beach Replenishmt Fund</t>
  </si>
  <si>
    <t>Total 1002000 · General Receivables</t>
  </si>
  <si>
    <t>1002200 · Restricted Receivables</t>
  </si>
  <si>
    <t>1002210 · Due from Mun Street Grant</t>
  </si>
  <si>
    <t>Total 1002200 · Restricted Receivables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</si>
  <si>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</si>
  <si>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</si>
  <si>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</si>
  <si>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</si>
  <si>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</si>
  <si>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</si>
  <si>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</si>
  <si>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</si>
  <si>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</si>
  <si>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</si>
  <si>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</si>
  <si>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</si>
  <si>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</si>
  <si>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</si>
  <si>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</si>
  <si>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</si>
  <si>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</si>
  <si>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</si>
  <si>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</si>
  <si>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</si>
  <si>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</si>
  <si>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</si>
  <si>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</si>
  <si>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</si>
  <si>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</si>
  <si>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</si>
  <si>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</si>
  <si>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</si>
  <si>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</si>
  <si>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2000000 · General Obligations</t>
  </si>
  <si>
    <t>2000001 · 941 Payable</t>
  </si>
  <si>
    <t>2000007 · SUTA Payable</t>
  </si>
  <si>
    <t>2000009 · Health Ins Payable</t>
  </si>
  <si>
    <t>2010010 · Adm Pension Payable</t>
  </si>
  <si>
    <t>2010040 · Police Pension Payable</t>
  </si>
  <si>
    <t>2010110 · Accrued wages</t>
  </si>
  <si>
    <t>2010120 · Compensated Absences</t>
  </si>
  <si>
    <t>2010121 · Provision Compensated Absences</t>
  </si>
  <si>
    <t>2010231 · Due to General Fund</t>
  </si>
  <si>
    <t>2010300 · Due to State of Delaware</t>
  </si>
  <si>
    <t>2010310 · DelDot Surcharge</t>
  </si>
  <si>
    <t>2010320 · DELJIS Surcharge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</si>
  <si>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</si>
  <si>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</si>
  <si>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</si>
  <si>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</si>
  <si>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</si>
  <si>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2020000 · Deferred Revenues</t>
  </si>
  <si>
    <t>2020020 · Cash Bond-Beach Concession Svcs</t>
  </si>
  <si>
    <t>Total 2020000 · Deferred Revenues</t>
  </si>
  <si>
    <t>Total 2000000 · General Obligations</t>
  </si>
  <si>
    <t>2040000 · Self-Committed Obligations</t>
  </si>
  <si>
    <t>2040120 · Lawsuit Settlement 3% TransTax</t>
  </si>
  <si>
    <t>2040301 · Street Infrastr 20% Bldg Permit</t>
  </si>
  <si>
    <t>Total 2040000 · Self-Committed Obligations</t>
  </si>
  <si>
    <t>2050000 · Restricted Grants &amp; Donations</t>
  </si>
  <si>
    <t>2050100 · Administrative</t>
  </si>
  <si>
    <t>2050102 · Donations - Administrative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</si>
  <si>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</si>
  <si>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</si>
  <si>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</si>
  <si>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</si>
  <si>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</si>
  <si>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</si>
  <si>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</si>
  <si>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</si>
  <si>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</si>
  <si>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</si>
  <si>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</si>
  <si>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</si>
  <si>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</si>
  <si>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</si>
  <si>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</si>
  <si>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</si>
  <si>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</si>
  <si>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</si>
  <si>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</si>
  <si>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</si>
  <si>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</si>
  <si>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2100100 · Loan - Parking Meters</t>
  </si>
  <si>
    <t>2100000 · Loan - DNREC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</si>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</sst>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b/>
      <u/>
      <sz val="12"/>
      <color rgb="FF000000"/>
      <name val="Arial Unicode MS"/>
      <family val="2"/>
    </font>
    <font>
      <u/>
      <sz val="12"/>
      <color theme="1"/>
      <name val="Arial Unicode MS"/>
      <family val="2"/>
    </font>
    <font>
      <b/>
      <sz val="12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2" fillId="0" borderId="0" xfId="0" applyNumberFormat="1" applyFont="1"/>
    <xf numFmtId="0" fontId="5" fillId="0" borderId="0" xfId="0" applyFont="1"/>
    <xf numFmtId="49" fontId="4" fillId="0" borderId="0" xfId="0" applyNumberFormat="1" applyFont="1"/>
    <xf numFmtId="49" fontId="1" fillId="0" borderId="0" xfId="0" applyNumberFormat="1" applyFont="1" applyBorder="1"/>
    <xf numFmtId="49" fontId="4" fillId="0" borderId="0" xfId="0" applyNumberFormat="1" applyFont="1" applyBorder="1"/>
    <xf numFmtId="0" fontId="5" fillId="0" borderId="0" xfId="0" applyFont="1" applyBorder="1"/>
    <xf numFmtId="0" fontId="2" fillId="0" borderId="0" xfId="0" applyFont="1" applyBorder="1"/>
    <xf numFmtId="49" fontId="1" fillId="2" borderId="0" xfId="0" applyNumberFormat="1" applyFont="1" applyFill="1"/>
    <xf numFmtId="0" fontId="6" fillId="2" borderId="0" xfId="0" applyFont="1" applyFill="1"/>
    <xf numFmtId="3" fontId="1" fillId="2" borderId="0" xfId="0" applyNumberFormat="1" applyFont="1" applyFill="1"/>
    <xf numFmtId="0" fontId="6" fillId="0" borderId="0" xfId="0" applyFont="1"/>
    <xf numFmtId="3" fontId="1" fillId="2" borderId="3" xfId="0" applyNumberFormat="1" applyFont="1" applyFill="1" applyBorder="1"/>
    <xf numFmtId="49" fontId="1" fillId="3" borderId="0" xfId="0" applyNumberFormat="1" applyFont="1" applyFill="1"/>
    <xf numFmtId="3" fontId="3" fillId="3" borderId="0" xfId="0" applyNumberFormat="1" applyFont="1" applyFill="1"/>
    <xf numFmtId="3" fontId="1" fillId="3" borderId="0" xfId="0" applyNumberFormat="1" applyFont="1" applyFill="1"/>
    <xf numFmtId="3" fontId="1" fillId="3" borderId="4" xfId="0" applyNumberFormat="1" applyFont="1" applyFill="1" applyBorder="1"/>
    <xf numFmtId="3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pane xSplit="7" ySplit="1" topLeftCell="H120" activePane="bottomRight" state="frozenSplit"/>
      <selection pane="topRight" activeCell="H1" sqref="H1"/>
      <selection pane="bottomLeft" activeCell="A2" sqref="A2"/>
      <selection pane="bottomRight" activeCell="M127" sqref="M127"/>
    </sheetView>
  </sheetViews>
  <sheetFormatPr defaultRowHeight="17.25" outlineLevelRow="6"/>
  <cols>
    <col min="1" max="6" width="3" style="6" customWidth="1"/>
    <col min="7" max="7" width="56.28515625" style="6" bestFit="1" customWidth="1"/>
    <col min="8" max="8" width="12.7109375" style="13" bestFit="1" customWidth="1"/>
    <col min="9" max="16384" width="9.140625" style="4"/>
  </cols>
  <sheetData>
    <row r="1" spans="1:8" s="2" customFormat="1" ht="18" thickBot="1">
      <c r="A1" s="1"/>
      <c r="B1" s="1"/>
      <c r="C1" s="1"/>
      <c r="D1" s="1"/>
      <c r="E1" s="1"/>
      <c r="F1" s="1"/>
      <c r="G1" s="1"/>
      <c r="H1" s="7" t="s">
        <v>0</v>
      </c>
    </row>
    <row r="2" spans="1:8" ht="18" outlineLevel="1" thickTop="1">
      <c r="A2" s="3" t="s">
        <v>1</v>
      </c>
      <c r="B2" s="3"/>
      <c r="C2" s="3"/>
      <c r="D2" s="3"/>
      <c r="E2" s="3"/>
      <c r="F2" s="3"/>
      <c r="G2" s="3"/>
      <c r="H2" s="8"/>
    </row>
    <row r="3" spans="1:8" outlineLevel="2">
      <c r="A3" s="3"/>
      <c r="B3" s="3" t="s">
        <v>2</v>
      </c>
      <c r="C3" s="3"/>
      <c r="D3" s="3"/>
      <c r="E3" s="3"/>
      <c r="F3" s="3"/>
      <c r="G3" s="3"/>
      <c r="H3" s="8"/>
    </row>
    <row r="4" spans="1:8" outlineLevel="3">
      <c r="A4" s="3"/>
      <c r="B4" s="3"/>
      <c r="C4" s="3" t="s">
        <v>3</v>
      </c>
      <c r="D4" s="3"/>
      <c r="E4" s="3"/>
      <c r="F4" s="3"/>
      <c r="G4" s="3"/>
      <c r="H4" s="8"/>
    </row>
    <row r="5" spans="1:8" s="19" customFormat="1" outlineLevel="4">
      <c r="A5" s="16"/>
      <c r="B5" s="16"/>
      <c r="C5" s="17" t="s">
        <v>4</v>
      </c>
      <c r="D5" s="18"/>
      <c r="E5" s="17"/>
      <c r="F5" s="17"/>
      <c r="G5" s="17"/>
      <c r="H5" s="10"/>
    </row>
    <row r="6" spans="1:8" outlineLevel="4">
      <c r="A6" s="3"/>
      <c r="B6" s="3"/>
      <c r="C6" s="3"/>
      <c r="D6" s="3"/>
      <c r="E6" s="3" t="s">
        <v>5</v>
      </c>
      <c r="F6" s="3"/>
      <c r="G6" s="3"/>
      <c r="H6" s="8">
        <v>971046.13</v>
      </c>
    </row>
    <row r="7" spans="1:8" outlineLevel="4">
      <c r="A7" s="3"/>
      <c r="B7" s="3"/>
      <c r="C7" s="3"/>
      <c r="D7" s="3"/>
      <c r="E7" s="3" t="s">
        <v>6</v>
      </c>
      <c r="F7" s="3"/>
      <c r="G7" s="3"/>
      <c r="H7" s="8">
        <v>32564.25</v>
      </c>
    </row>
    <row r="8" spans="1:8" outlineLevel="4">
      <c r="A8" s="3"/>
      <c r="B8" s="3"/>
      <c r="C8" s="3"/>
      <c r="D8" s="3"/>
      <c r="E8" s="3" t="s">
        <v>7</v>
      </c>
      <c r="F8" s="3"/>
      <c r="G8" s="3"/>
      <c r="H8" s="8">
        <v>44740.87</v>
      </c>
    </row>
    <row r="9" spans="1:8" outlineLevel="4">
      <c r="A9" s="3"/>
      <c r="B9" s="3"/>
      <c r="C9" s="3"/>
      <c r="D9" s="3"/>
      <c r="E9" s="3" t="s">
        <v>8</v>
      </c>
      <c r="F9" s="3"/>
      <c r="G9" s="3"/>
      <c r="H9" s="8">
        <v>1600</v>
      </c>
    </row>
    <row r="10" spans="1:8" ht="18" outlineLevel="4" thickBot="1">
      <c r="A10" s="3"/>
      <c r="B10" s="3"/>
      <c r="C10" s="3"/>
      <c r="D10" s="3"/>
      <c r="E10" s="3" t="s">
        <v>9</v>
      </c>
      <c r="F10" s="3"/>
      <c r="G10" s="3"/>
      <c r="H10" s="9">
        <v>5980</v>
      </c>
    </row>
    <row r="11" spans="1:8" s="23" customFormat="1" outlineLevel="3">
      <c r="A11" s="3"/>
      <c r="B11" s="3"/>
      <c r="C11" s="20" t="s">
        <v>10</v>
      </c>
      <c r="D11" s="21"/>
      <c r="E11" s="20"/>
      <c r="F11" s="20"/>
      <c r="G11" s="20"/>
      <c r="H11" s="22">
        <f>ROUND(SUM(H5:H10),5)</f>
        <v>1055931.25</v>
      </c>
    </row>
    <row r="12" spans="1:8" customFormat="1" ht="15" outlineLevel="3"/>
    <row r="13" spans="1:8" ht="30" customHeight="1" outlineLevel="3">
      <c r="A13" s="3"/>
      <c r="B13" s="3"/>
      <c r="C13" s="3"/>
      <c r="D13" s="3" t="s">
        <v>11</v>
      </c>
      <c r="E13" s="3"/>
      <c r="F13" s="3"/>
      <c r="G13" s="3"/>
      <c r="H13" s="8">
        <v>17757.14</v>
      </c>
    </row>
    <row r="14" spans="1:8" customFormat="1" ht="15" outlineLevel="3"/>
    <row r="15" spans="1:8" outlineLevel="4">
      <c r="A15" s="3"/>
      <c r="B15" s="3"/>
      <c r="C15" s="15" t="s">
        <v>12</v>
      </c>
      <c r="D15" s="4"/>
      <c r="E15" s="3"/>
      <c r="F15" s="3"/>
      <c r="G15" s="3"/>
      <c r="H15" s="8"/>
    </row>
    <row r="16" spans="1:8" outlineLevel="4">
      <c r="A16" s="3"/>
      <c r="B16" s="3"/>
      <c r="C16" s="3"/>
      <c r="D16" s="3"/>
      <c r="E16" s="3" t="s">
        <v>13</v>
      </c>
      <c r="F16" s="3"/>
      <c r="G16" s="3"/>
      <c r="H16" s="8">
        <v>4259.3100000000004</v>
      </c>
    </row>
    <row r="17" spans="1:8" outlineLevel="4">
      <c r="A17" s="3"/>
      <c r="B17" s="3"/>
      <c r="C17" s="3"/>
      <c r="D17" s="3"/>
      <c r="E17" s="3" t="s">
        <v>14</v>
      </c>
      <c r="F17" s="3"/>
      <c r="G17" s="3"/>
      <c r="H17" s="8">
        <v>266903.7</v>
      </c>
    </row>
    <row r="18" spans="1:8" outlineLevel="4">
      <c r="A18" s="3"/>
      <c r="B18" s="3"/>
      <c r="C18" s="3"/>
      <c r="D18" s="3"/>
      <c r="E18" s="3" t="s">
        <v>15</v>
      </c>
      <c r="F18" s="3"/>
      <c r="G18" s="3"/>
      <c r="H18" s="8">
        <v>293191.78000000003</v>
      </c>
    </row>
    <row r="19" spans="1:8" outlineLevel="4">
      <c r="A19" s="3"/>
      <c r="B19" s="3"/>
      <c r="C19" s="3"/>
      <c r="D19" s="3"/>
      <c r="E19" s="3" t="s">
        <v>16</v>
      </c>
      <c r="F19" s="3"/>
      <c r="G19" s="3"/>
      <c r="H19" s="8">
        <v>1619.62</v>
      </c>
    </row>
    <row r="20" spans="1:8" ht="18" outlineLevel="4" thickBot="1">
      <c r="A20" s="3"/>
      <c r="B20" s="3"/>
      <c r="C20" s="3"/>
      <c r="D20" s="3"/>
      <c r="E20" s="3" t="s">
        <v>17</v>
      </c>
      <c r="F20" s="3"/>
      <c r="G20" s="3"/>
      <c r="H20" s="9">
        <v>348275.42</v>
      </c>
    </row>
    <row r="21" spans="1:8" s="23" customFormat="1" outlineLevel="3">
      <c r="A21" s="3"/>
      <c r="B21" s="3"/>
      <c r="C21" s="20" t="s">
        <v>18</v>
      </c>
      <c r="D21" s="21"/>
      <c r="E21" s="20"/>
      <c r="F21" s="20"/>
      <c r="G21" s="20"/>
      <c r="H21" s="22">
        <f>ROUND(SUM(H15:H20),5)</f>
        <v>914249.83</v>
      </c>
    </row>
    <row r="22" spans="1:8" customFormat="1" ht="15" outlineLevel="3"/>
    <row r="23" spans="1:8" ht="30" customHeight="1" outlineLevel="4">
      <c r="A23" s="3"/>
      <c r="B23" s="3"/>
      <c r="C23" s="15" t="s">
        <v>19</v>
      </c>
      <c r="D23" s="4"/>
      <c r="E23" s="3"/>
      <c r="F23" s="3"/>
      <c r="G23" s="3"/>
      <c r="H23" s="8"/>
    </row>
    <row r="24" spans="1:8" outlineLevel="4">
      <c r="A24" s="3"/>
      <c r="B24" s="3"/>
      <c r="C24" s="3"/>
      <c r="D24" s="3"/>
      <c r="E24" s="3" t="s">
        <v>20</v>
      </c>
      <c r="F24" s="3"/>
      <c r="G24" s="3"/>
      <c r="H24" s="8">
        <v>15620.09</v>
      </c>
    </row>
    <row r="25" spans="1:8" outlineLevel="4">
      <c r="A25" s="3"/>
      <c r="B25" s="3"/>
      <c r="C25" s="3"/>
      <c r="D25" s="3"/>
      <c r="E25" s="3" t="s">
        <v>21</v>
      </c>
      <c r="F25" s="3"/>
      <c r="G25" s="3"/>
      <c r="H25" s="8">
        <v>4558.45</v>
      </c>
    </row>
    <row r="26" spans="1:8" outlineLevel="4">
      <c r="A26" s="3"/>
      <c r="B26" s="3"/>
      <c r="C26" s="3"/>
      <c r="D26" s="3"/>
      <c r="E26" s="3" t="s">
        <v>22</v>
      </c>
      <c r="F26" s="3"/>
      <c r="G26" s="3"/>
      <c r="H26" s="8">
        <v>4543.71</v>
      </c>
    </row>
    <row r="27" spans="1:8" outlineLevel="4">
      <c r="A27" s="3"/>
      <c r="B27" s="3"/>
      <c r="C27" s="3"/>
      <c r="D27" s="3"/>
      <c r="E27" s="3" t="s">
        <v>23</v>
      </c>
      <c r="F27" s="3"/>
      <c r="G27" s="3"/>
      <c r="H27" s="8">
        <v>37998.11</v>
      </c>
    </row>
    <row r="28" spans="1:8" outlineLevel="4">
      <c r="A28" s="3"/>
      <c r="B28" s="3"/>
      <c r="C28" s="3"/>
      <c r="D28" s="3"/>
      <c r="E28" s="3" t="s">
        <v>24</v>
      </c>
      <c r="F28" s="3"/>
      <c r="G28" s="3"/>
      <c r="H28" s="8">
        <v>2198.71</v>
      </c>
    </row>
    <row r="29" spans="1:8" ht="18" outlineLevel="4" thickBot="1">
      <c r="A29" s="3"/>
      <c r="B29" s="3"/>
      <c r="C29" s="3"/>
      <c r="D29" s="3"/>
      <c r="E29" s="3" t="s">
        <v>25</v>
      </c>
      <c r="F29" s="3"/>
      <c r="G29" s="3"/>
      <c r="H29" s="10">
        <v>15226.85</v>
      </c>
    </row>
    <row r="30" spans="1:8" s="23" customFormat="1" ht="18" outlineLevel="3" thickBot="1">
      <c r="A30" s="3"/>
      <c r="B30" s="3"/>
      <c r="C30" s="20" t="s">
        <v>26</v>
      </c>
      <c r="D30" s="21"/>
      <c r="E30" s="20"/>
      <c r="F30" s="20"/>
      <c r="G30" s="20"/>
      <c r="H30" s="24">
        <f>ROUND(SUM(H23:H29),5)</f>
        <v>80145.919999999998</v>
      </c>
    </row>
    <row r="31" spans="1:8" s="23" customFormat="1" ht="30" customHeight="1" outlineLevel="2">
      <c r="A31" s="3"/>
      <c r="B31" s="3"/>
      <c r="C31" s="25" t="s">
        <v>27</v>
      </c>
      <c r="D31" s="25"/>
      <c r="E31" s="25"/>
      <c r="F31" s="25"/>
      <c r="G31" s="25"/>
      <c r="H31" s="27">
        <f>ROUND(H4+SUM(H11:H13)+H21+H30,5)</f>
        <v>2068084.14</v>
      </c>
    </row>
    <row r="32" spans="1:8" customFormat="1" ht="15" outlineLevel="3"/>
    <row r="33" spans="1:8" ht="30" customHeight="1" outlineLevel="3">
      <c r="A33" s="3"/>
      <c r="B33" s="3"/>
      <c r="C33" s="3" t="s">
        <v>28</v>
      </c>
      <c r="D33" s="3"/>
      <c r="E33" s="3"/>
      <c r="F33" s="3"/>
      <c r="G33" s="3"/>
      <c r="H33" s="8"/>
    </row>
    <row r="34" spans="1:8" outlineLevel="4">
      <c r="A34" s="3"/>
      <c r="B34" s="3"/>
      <c r="C34" s="15" t="s">
        <v>29</v>
      </c>
      <c r="D34" s="4"/>
      <c r="E34" s="3"/>
      <c r="F34" s="3"/>
      <c r="G34" s="3"/>
      <c r="H34" s="8"/>
    </row>
    <row r="35" spans="1:8" outlineLevel="4">
      <c r="A35" s="3"/>
      <c r="B35" s="3"/>
      <c r="C35" s="3"/>
      <c r="D35" s="3"/>
      <c r="E35" s="3" t="s">
        <v>30</v>
      </c>
      <c r="F35" s="3"/>
      <c r="G35" s="3"/>
      <c r="H35" s="8">
        <v>4144.33</v>
      </c>
    </row>
    <row r="36" spans="1:8" outlineLevel="4">
      <c r="A36" s="3"/>
      <c r="B36" s="3"/>
      <c r="C36" s="3"/>
      <c r="D36" s="3"/>
      <c r="E36" s="3" t="s">
        <v>31</v>
      </c>
      <c r="F36" s="3"/>
      <c r="G36" s="3"/>
      <c r="H36" s="8">
        <v>-4929.25</v>
      </c>
    </row>
    <row r="37" spans="1:8" ht="18" outlineLevel="4" thickBot="1">
      <c r="A37" s="3"/>
      <c r="B37" s="3"/>
      <c r="C37" s="3"/>
      <c r="D37" s="3"/>
      <c r="E37" s="3" t="s">
        <v>32</v>
      </c>
      <c r="F37" s="3"/>
      <c r="G37" s="3"/>
      <c r="H37" s="9">
        <v>9000</v>
      </c>
    </row>
    <row r="38" spans="1:8" s="23" customFormat="1" outlineLevel="3">
      <c r="A38" s="3"/>
      <c r="B38" s="3"/>
      <c r="C38" s="20" t="s">
        <v>33</v>
      </c>
      <c r="D38" s="21"/>
      <c r="E38" s="20"/>
      <c r="F38" s="20"/>
      <c r="G38" s="20"/>
      <c r="H38" s="22">
        <f>ROUND(SUM(H34:H37),5)</f>
        <v>8215.08</v>
      </c>
    </row>
    <row r="39" spans="1:8" customFormat="1" ht="15" outlineLevel="3"/>
    <row r="40" spans="1:8" ht="30" customHeight="1" outlineLevel="4">
      <c r="A40" s="3"/>
      <c r="B40" s="3"/>
      <c r="C40" s="15" t="s">
        <v>34</v>
      </c>
      <c r="D40" s="4"/>
      <c r="E40" s="3"/>
      <c r="F40" s="3"/>
      <c r="G40" s="3"/>
      <c r="H40" s="8"/>
    </row>
    <row r="41" spans="1:8" ht="18" outlineLevel="4" thickBot="1">
      <c r="A41" s="3"/>
      <c r="B41" s="3"/>
      <c r="C41" s="3"/>
      <c r="D41" s="3"/>
      <c r="E41" s="3" t="s">
        <v>35</v>
      </c>
      <c r="F41" s="3"/>
      <c r="G41" s="3"/>
      <c r="H41" s="9">
        <v>21935.07</v>
      </c>
    </row>
    <row r="42" spans="1:8" outlineLevel="3">
      <c r="A42" s="3"/>
      <c r="B42" s="3"/>
      <c r="C42" s="20" t="s">
        <v>36</v>
      </c>
      <c r="D42" s="21"/>
      <c r="E42" s="20"/>
      <c r="F42" s="20"/>
      <c r="G42" s="20"/>
      <c r="H42" s="22">
        <f>ROUND(SUM(H40:H41),5)</f>
        <v>21935.07</v>
      </c>
    </row>
    <row r="43" spans="1:8" customFormat="1" ht="15" outlineLevel="3"/>
    <row r="44" spans="1:8" ht="30" customHeight="1" outlineLevel="3">
      <c r="A44" s="3"/>
      <c r="B44" s="3"/>
      <c r="C44" s="3"/>
      <c r="D44" s="3" t="s">
        <v>37</v>
      </c>
      <c r="E44" s="3"/>
      <c r="F44" s="3"/>
      <c r="G44" s="3"/>
      <c r="H44" s="10">
        <v>103728.15</v>
      </c>
    </row>
    <row r="45" spans="1:8" customFormat="1" ht="15.75" outlineLevel="3" thickBot="1"/>
    <row r="46" spans="1:8" ht="18" outlineLevel="2" thickBot="1">
      <c r="A46" s="3"/>
      <c r="B46" s="3"/>
      <c r="C46" s="20" t="s">
        <v>38</v>
      </c>
      <c r="D46" s="20"/>
      <c r="E46" s="20"/>
      <c r="F46" s="20"/>
      <c r="G46" s="20"/>
      <c r="H46" s="24">
        <f>ROUND(H33+H38+SUM(H42:H44),5)</f>
        <v>133878.29999999999</v>
      </c>
    </row>
    <row r="47" spans="1:8" ht="30" customHeight="1" outlineLevel="1">
      <c r="A47" s="3"/>
      <c r="B47" s="25" t="s">
        <v>39</v>
      </c>
      <c r="C47" s="25"/>
      <c r="D47" s="25"/>
      <c r="E47" s="25"/>
      <c r="F47" s="25"/>
      <c r="G47" s="25"/>
      <c r="H47" s="27">
        <f>ROUND(H3+H31+H46,5)</f>
        <v>2201962.44</v>
      </c>
    </row>
    <row r="48" spans="1:8" customFormat="1" ht="15" outlineLevel="3"/>
    <row r="49" spans="1:8" ht="30" customHeight="1" outlineLevel="2">
      <c r="A49" s="3"/>
      <c r="B49" s="3" t="s">
        <v>40</v>
      </c>
      <c r="C49" s="3"/>
      <c r="D49" s="3"/>
      <c r="E49" s="3"/>
      <c r="F49" s="3"/>
      <c r="G49" s="3"/>
      <c r="H49" s="8"/>
    </row>
    <row r="50" spans="1:8" outlineLevel="2">
      <c r="A50" s="3"/>
      <c r="B50" s="3"/>
      <c r="C50" s="3" t="s">
        <v>41</v>
      </c>
      <c r="D50" s="3"/>
      <c r="E50" s="3"/>
      <c r="F50" s="3"/>
      <c r="G50" s="3"/>
      <c r="H50" s="8">
        <v>22715.63</v>
      </c>
    </row>
    <row r="51" spans="1:8" outlineLevel="2">
      <c r="A51" s="3"/>
      <c r="B51" s="3"/>
      <c r="C51" s="3" t="s">
        <v>42</v>
      </c>
      <c r="D51" s="3"/>
      <c r="E51" s="3"/>
      <c r="F51" s="3"/>
      <c r="G51" s="3"/>
      <c r="H51" s="8">
        <v>298320.57</v>
      </c>
    </row>
    <row r="52" spans="1:8" outlineLevel="2">
      <c r="A52" s="3"/>
      <c r="B52" s="3"/>
      <c r="C52" s="3" t="s">
        <v>43</v>
      </c>
      <c r="D52" s="3"/>
      <c r="E52" s="3"/>
      <c r="F52" s="3"/>
      <c r="G52" s="3"/>
      <c r="H52" s="8">
        <v>210807.01</v>
      </c>
    </row>
    <row r="53" spans="1:8" outlineLevel="2">
      <c r="A53" s="3"/>
      <c r="B53" s="3"/>
      <c r="C53" s="3" t="s">
        <v>44</v>
      </c>
      <c r="D53" s="3"/>
      <c r="E53" s="3"/>
      <c r="F53" s="3"/>
      <c r="G53" s="3"/>
      <c r="H53" s="8">
        <v>380730.88</v>
      </c>
    </row>
    <row r="54" spans="1:8" outlineLevel="2">
      <c r="A54" s="3"/>
      <c r="B54" s="3"/>
      <c r="C54" s="3" t="s">
        <v>45</v>
      </c>
      <c r="D54" s="3"/>
      <c r="E54" s="3"/>
      <c r="F54" s="3"/>
      <c r="G54" s="3"/>
      <c r="H54" s="8">
        <v>22715.63</v>
      </c>
    </row>
    <row r="55" spans="1:8" outlineLevel="2">
      <c r="A55" s="3"/>
      <c r="B55" s="3"/>
      <c r="C55" s="3" t="s">
        <v>46</v>
      </c>
      <c r="D55" s="3"/>
      <c r="E55" s="3"/>
      <c r="F55" s="3"/>
      <c r="G55" s="3"/>
      <c r="H55" s="8">
        <v>9451.25</v>
      </c>
    </row>
    <row r="56" spans="1:8" outlineLevel="2">
      <c r="A56" s="3"/>
      <c r="B56" s="3"/>
      <c r="C56" s="3" t="s">
        <v>47</v>
      </c>
      <c r="D56" s="3"/>
      <c r="E56" s="3"/>
      <c r="F56" s="3"/>
      <c r="G56" s="3"/>
      <c r="H56" s="8">
        <v>714555.72</v>
      </c>
    </row>
    <row r="57" spans="1:8" outlineLevel="2">
      <c r="A57" s="3"/>
      <c r="B57" s="3"/>
      <c r="C57" s="3" t="s">
        <v>48</v>
      </c>
      <c r="D57" s="3"/>
      <c r="E57" s="3"/>
      <c r="F57" s="3"/>
      <c r="G57" s="3"/>
      <c r="H57" s="8">
        <v>221959</v>
      </c>
    </row>
    <row r="58" spans="1:8" outlineLevel="2">
      <c r="A58" s="3"/>
      <c r="B58" s="3"/>
      <c r="C58" s="3" t="s">
        <v>49</v>
      </c>
      <c r="D58" s="3"/>
      <c r="E58" s="3"/>
      <c r="F58" s="3"/>
      <c r="G58" s="3"/>
      <c r="H58" s="8">
        <v>209013</v>
      </c>
    </row>
    <row r="59" spans="1:8" outlineLevel="2">
      <c r="A59" s="3"/>
      <c r="B59" s="3"/>
      <c r="C59" s="3" t="s">
        <v>50</v>
      </c>
      <c r="D59" s="3"/>
      <c r="E59" s="3"/>
      <c r="F59" s="3"/>
      <c r="G59" s="3"/>
      <c r="H59" s="8">
        <v>1336915</v>
      </c>
    </row>
    <row r="60" spans="1:8" outlineLevel="2">
      <c r="A60" s="3"/>
      <c r="B60" s="3"/>
      <c r="C60" s="3" t="s">
        <v>51</v>
      </c>
      <c r="D60" s="3"/>
      <c r="E60" s="3"/>
      <c r="F60" s="3"/>
      <c r="G60" s="3"/>
      <c r="H60" s="8">
        <v>86430.45</v>
      </c>
    </row>
    <row r="61" spans="1:8" outlineLevel="2">
      <c r="A61" s="3"/>
      <c r="B61" s="3"/>
      <c r="C61" s="3" t="s">
        <v>52</v>
      </c>
      <c r="D61" s="3"/>
      <c r="E61" s="3"/>
      <c r="F61" s="3"/>
      <c r="G61" s="3"/>
      <c r="H61" s="8">
        <v>545.79999999999995</v>
      </c>
    </row>
    <row r="62" spans="1:8" outlineLevel="2">
      <c r="A62" s="3"/>
      <c r="B62" s="3"/>
      <c r="C62" s="3" t="s">
        <v>53</v>
      </c>
      <c r="D62" s="3"/>
      <c r="E62" s="3"/>
      <c r="F62" s="3"/>
      <c r="G62" s="3"/>
      <c r="H62" s="8">
        <v>60759.01</v>
      </c>
    </row>
    <row r="63" spans="1:8" outlineLevel="2">
      <c r="A63" s="3"/>
      <c r="B63" s="3"/>
      <c r="C63" s="3" t="s">
        <v>54</v>
      </c>
      <c r="D63" s="3"/>
      <c r="E63" s="3"/>
      <c r="F63" s="3"/>
      <c r="G63" s="3"/>
      <c r="H63" s="8">
        <v>5023.51</v>
      </c>
    </row>
    <row r="64" spans="1:8" outlineLevel="2">
      <c r="A64" s="3"/>
      <c r="B64" s="3"/>
      <c r="C64" s="3" t="s">
        <v>55</v>
      </c>
      <c r="D64" s="3"/>
      <c r="E64" s="3"/>
      <c r="F64" s="3"/>
      <c r="G64" s="3"/>
      <c r="H64" s="8">
        <v>6500</v>
      </c>
    </row>
    <row r="65" spans="1:8" outlineLevel="2">
      <c r="A65" s="3"/>
      <c r="B65" s="3"/>
      <c r="C65" s="3" t="s">
        <v>56</v>
      </c>
      <c r="D65" s="3"/>
      <c r="E65" s="3"/>
      <c r="F65" s="3"/>
      <c r="G65" s="3"/>
      <c r="H65" s="8">
        <v>143039.04999999999</v>
      </c>
    </row>
    <row r="66" spans="1:8" outlineLevel="2">
      <c r="A66" s="3"/>
      <c r="B66" s="3"/>
      <c r="C66" s="3" t="s">
        <v>57</v>
      </c>
      <c r="D66" s="3"/>
      <c r="E66" s="3"/>
      <c r="F66" s="3"/>
      <c r="G66" s="3"/>
      <c r="H66" s="8">
        <v>19619</v>
      </c>
    </row>
    <row r="67" spans="1:8" outlineLevel="2">
      <c r="A67" s="3"/>
      <c r="B67" s="3"/>
      <c r="C67" s="3" t="s">
        <v>58</v>
      </c>
      <c r="D67" s="3"/>
      <c r="E67" s="3"/>
      <c r="F67" s="3"/>
      <c r="G67" s="3"/>
      <c r="H67" s="8">
        <v>9726.92</v>
      </c>
    </row>
    <row r="68" spans="1:8" ht="18" outlineLevel="2" thickBot="1">
      <c r="A68" s="3"/>
      <c r="B68" s="3"/>
      <c r="C68" s="3" t="s">
        <v>59</v>
      </c>
      <c r="D68" s="3"/>
      <c r="E68" s="3"/>
      <c r="F68" s="3"/>
      <c r="G68" s="3"/>
      <c r="H68" s="10">
        <v>-1713332.05</v>
      </c>
    </row>
    <row r="69" spans="1:8" ht="18" outlineLevel="1" thickBot="1">
      <c r="A69" s="3"/>
      <c r="B69" s="3" t="s">
        <v>60</v>
      </c>
      <c r="C69" s="3"/>
      <c r="D69" s="3"/>
      <c r="E69" s="3"/>
      <c r="F69" s="3"/>
      <c r="G69" s="3"/>
      <c r="H69" s="12">
        <f>ROUND(SUM(H49:H68),5)</f>
        <v>2045495.38</v>
      </c>
    </row>
    <row r="70" spans="1:8" s="5" customFormat="1" ht="30" customHeight="1" thickBot="1">
      <c r="A70" s="25" t="s">
        <v>61</v>
      </c>
      <c r="B70" s="25"/>
      <c r="C70" s="25"/>
      <c r="D70" s="25"/>
      <c r="E70" s="25"/>
      <c r="F70" s="25"/>
      <c r="G70" s="25"/>
      <c r="H70" s="28">
        <f>ROUND(H2+H47+H69,5)</f>
        <v>4247457.82</v>
      </c>
    </row>
    <row r="71" spans="1:8" ht="31.5" customHeight="1" outlineLevel="1" thickTop="1">
      <c r="A71" s="3" t="s">
        <v>62</v>
      </c>
      <c r="B71" s="3"/>
      <c r="C71" s="3"/>
      <c r="D71" s="3"/>
      <c r="E71" s="3"/>
      <c r="F71" s="3"/>
      <c r="G71" s="3"/>
      <c r="H71" s="8"/>
    </row>
    <row r="72" spans="1:8" outlineLevel="2">
      <c r="A72" s="3"/>
      <c r="B72" s="3" t="s">
        <v>63</v>
      </c>
      <c r="C72" s="3"/>
      <c r="D72" s="3"/>
      <c r="E72" s="3"/>
      <c r="F72" s="3"/>
      <c r="G72" s="3"/>
      <c r="H72" s="8"/>
    </row>
    <row r="73" spans="1:8" outlineLevel="3">
      <c r="A73" s="3"/>
      <c r="B73" s="3"/>
      <c r="C73" s="3" t="s">
        <v>64</v>
      </c>
      <c r="D73" s="3"/>
      <c r="E73" s="3"/>
      <c r="F73" s="3"/>
      <c r="G73" s="3"/>
      <c r="H73" s="8"/>
    </row>
    <row r="74" spans="1:8" outlineLevel="4">
      <c r="A74" s="3"/>
      <c r="B74" s="3"/>
      <c r="C74" s="3"/>
      <c r="D74" s="3" t="s">
        <v>65</v>
      </c>
      <c r="E74" s="3"/>
      <c r="F74" s="3"/>
      <c r="G74" s="3"/>
      <c r="H74" s="8"/>
    </row>
    <row r="75" spans="1:8" outlineLevel="5">
      <c r="A75" s="3"/>
      <c r="B75" s="3"/>
      <c r="C75" s="3"/>
      <c r="D75" s="3" t="s">
        <v>66</v>
      </c>
      <c r="E75" s="3"/>
      <c r="F75" s="3"/>
      <c r="G75" s="4"/>
      <c r="H75" s="8"/>
    </row>
    <row r="76" spans="1:8" outlineLevel="5">
      <c r="A76" s="3"/>
      <c r="B76" s="3"/>
      <c r="C76" s="3"/>
      <c r="D76" s="3"/>
      <c r="E76" s="3"/>
      <c r="F76" s="3" t="s">
        <v>67</v>
      </c>
      <c r="G76" s="3"/>
      <c r="H76" s="8">
        <v>1040.8800000000001</v>
      </c>
    </row>
    <row r="77" spans="1:8" outlineLevel="5">
      <c r="A77" s="3"/>
      <c r="B77" s="3"/>
      <c r="C77" s="3"/>
      <c r="D77" s="3"/>
      <c r="E77" s="3"/>
      <c r="F77" s="3" t="s">
        <v>68</v>
      </c>
      <c r="G77" s="3"/>
      <c r="H77" s="8">
        <v>9402.6299999999992</v>
      </c>
    </row>
    <row r="78" spans="1:8" outlineLevel="5">
      <c r="A78" s="3"/>
      <c r="B78" s="3"/>
      <c r="C78" s="3"/>
      <c r="D78" s="3"/>
      <c r="E78" s="3"/>
      <c r="F78" s="3" t="s">
        <v>69</v>
      </c>
      <c r="G78" s="3"/>
      <c r="H78" s="8">
        <v>-13457.94</v>
      </c>
    </row>
    <row r="79" spans="1:8" outlineLevel="5">
      <c r="A79" s="3"/>
      <c r="B79" s="3"/>
      <c r="C79" s="3"/>
      <c r="D79" s="3"/>
      <c r="E79" s="3"/>
      <c r="F79" s="3" t="s">
        <v>70</v>
      </c>
      <c r="G79" s="3"/>
      <c r="H79" s="8">
        <v>1170.1500000000001</v>
      </c>
    </row>
    <row r="80" spans="1:8" outlineLevel="5">
      <c r="A80" s="3"/>
      <c r="B80" s="3"/>
      <c r="C80" s="3"/>
      <c r="D80" s="3"/>
      <c r="E80" s="3"/>
      <c r="F80" s="3" t="s">
        <v>71</v>
      </c>
      <c r="G80" s="3"/>
      <c r="H80" s="8">
        <v>10135.94</v>
      </c>
    </row>
    <row r="81" spans="1:8" outlineLevel="5">
      <c r="A81" s="3"/>
      <c r="B81" s="3"/>
      <c r="C81" s="3"/>
      <c r="D81" s="3"/>
      <c r="E81" s="3"/>
      <c r="F81" s="3" t="s">
        <v>72</v>
      </c>
      <c r="G81" s="3"/>
      <c r="H81" s="8">
        <v>16790.11</v>
      </c>
    </row>
    <row r="82" spans="1:8" outlineLevel="5">
      <c r="A82" s="3"/>
      <c r="B82" s="3"/>
      <c r="C82" s="3"/>
      <c r="D82" s="3"/>
      <c r="E82" s="3"/>
      <c r="F82" s="3" t="s">
        <v>73</v>
      </c>
      <c r="G82" s="3"/>
      <c r="H82" s="8">
        <v>137101.99</v>
      </c>
    </row>
    <row r="83" spans="1:8" outlineLevel="5">
      <c r="A83" s="3"/>
      <c r="B83" s="3"/>
      <c r="C83" s="3"/>
      <c r="D83" s="3"/>
      <c r="E83" s="3"/>
      <c r="F83" s="3" t="s">
        <v>74</v>
      </c>
      <c r="G83" s="3"/>
      <c r="H83" s="8">
        <v>-137101.99</v>
      </c>
    </row>
    <row r="84" spans="1:8" outlineLevel="5">
      <c r="A84" s="3"/>
      <c r="B84" s="3"/>
      <c r="C84" s="3"/>
      <c r="D84" s="3"/>
      <c r="E84" s="3"/>
      <c r="F84" s="3" t="s">
        <v>75</v>
      </c>
      <c r="G84" s="3"/>
      <c r="H84" s="8">
        <v>21935.07</v>
      </c>
    </row>
    <row r="85" spans="1:8" outlineLevel="6">
      <c r="A85" s="3"/>
      <c r="B85" s="3"/>
      <c r="C85" s="3"/>
      <c r="D85" s="3"/>
      <c r="E85" s="3"/>
      <c r="F85" s="3" t="s">
        <v>76</v>
      </c>
      <c r="G85" s="3"/>
      <c r="H85" s="8"/>
    </row>
    <row r="86" spans="1:8" outlineLevel="6">
      <c r="A86" s="3"/>
      <c r="B86" s="3"/>
      <c r="C86" s="3"/>
      <c r="D86" s="3"/>
      <c r="E86" s="3"/>
      <c r="F86" s="3"/>
      <c r="G86" s="3" t="s">
        <v>77</v>
      </c>
      <c r="H86" s="8">
        <v>593.20000000000005</v>
      </c>
    </row>
    <row r="87" spans="1:8" outlineLevel="6">
      <c r="A87" s="3"/>
      <c r="B87" s="3"/>
      <c r="C87" s="3"/>
      <c r="D87" s="3"/>
      <c r="E87" s="3"/>
      <c r="F87" s="3"/>
      <c r="G87" s="3" t="s">
        <v>78</v>
      </c>
      <c r="H87" s="8">
        <v>22</v>
      </c>
    </row>
    <row r="88" spans="1:8" outlineLevel="6">
      <c r="A88" s="3"/>
      <c r="B88" s="3"/>
      <c r="C88" s="3"/>
      <c r="D88" s="3"/>
      <c r="E88" s="3"/>
      <c r="F88" s="3"/>
      <c r="G88" s="3" t="s">
        <v>79</v>
      </c>
      <c r="H88" s="8">
        <v>1398</v>
      </c>
    </row>
    <row r="89" spans="1:8" outlineLevel="6">
      <c r="A89" s="3"/>
      <c r="B89" s="3"/>
      <c r="C89" s="3"/>
      <c r="D89" s="3"/>
      <c r="E89" s="3"/>
      <c r="F89" s="3"/>
      <c r="G89" s="3" t="s">
        <v>80</v>
      </c>
      <c r="H89" s="8">
        <v>1944.1</v>
      </c>
    </row>
    <row r="90" spans="1:8" outlineLevel="6">
      <c r="A90" s="3"/>
      <c r="B90" s="3"/>
      <c r="C90" s="3"/>
      <c r="D90" s="3"/>
      <c r="E90" s="3"/>
      <c r="F90" s="3"/>
      <c r="G90" s="3" t="s">
        <v>81</v>
      </c>
      <c r="H90" s="8">
        <v>80</v>
      </c>
    </row>
    <row r="91" spans="1:8" ht="18" outlineLevel="6" thickBot="1">
      <c r="A91" s="3"/>
      <c r="B91" s="3"/>
      <c r="C91" s="3"/>
      <c r="D91" s="3"/>
      <c r="E91" s="3"/>
      <c r="F91" s="3"/>
      <c r="G91" s="3" t="s">
        <v>82</v>
      </c>
      <c r="H91" s="9">
        <v>-396</v>
      </c>
    </row>
    <row r="92" spans="1:8" outlineLevel="5">
      <c r="A92" s="3"/>
      <c r="B92" s="3"/>
      <c r="C92" s="3"/>
      <c r="D92" s="3"/>
      <c r="E92" s="3"/>
      <c r="F92" s="3" t="s">
        <v>83</v>
      </c>
      <c r="G92" s="3"/>
      <c r="H92" s="8">
        <f>ROUND(SUM(H85:H91),5)</f>
        <v>3641.3</v>
      </c>
    </row>
    <row r="93" spans="1:8" ht="30" customHeight="1" outlineLevel="6">
      <c r="A93" s="3"/>
      <c r="B93" s="3"/>
      <c r="C93" s="3"/>
      <c r="D93" s="3"/>
      <c r="E93" s="3"/>
      <c r="F93" s="3" t="s">
        <v>84</v>
      </c>
      <c r="G93" s="3"/>
      <c r="H93" s="8"/>
    </row>
    <row r="94" spans="1:8" ht="18" outlineLevel="6" thickBot="1">
      <c r="A94" s="3"/>
      <c r="B94" s="3"/>
      <c r="C94" s="3"/>
      <c r="D94" s="3"/>
      <c r="E94" s="3"/>
      <c r="F94" s="3"/>
      <c r="G94" s="3" t="s">
        <v>85</v>
      </c>
      <c r="H94" s="10">
        <v>17000</v>
      </c>
    </row>
    <row r="95" spans="1:8" ht="18" outlineLevel="5" thickBot="1">
      <c r="A95" s="3"/>
      <c r="B95" s="3"/>
      <c r="C95" s="3"/>
      <c r="D95" s="3"/>
      <c r="E95" s="3"/>
      <c r="F95" s="3" t="s">
        <v>86</v>
      </c>
      <c r="G95" s="3"/>
      <c r="H95" s="11">
        <f>ROUND(SUM(H93:H94),5)</f>
        <v>17000</v>
      </c>
    </row>
    <row r="96" spans="1:8" ht="30" customHeight="1" outlineLevel="4">
      <c r="A96" s="3"/>
      <c r="B96" s="3"/>
      <c r="C96" s="3"/>
      <c r="D96" s="20" t="s">
        <v>87</v>
      </c>
      <c r="E96" s="21"/>
      <c r="F96" s="20"/>
      <c r="G96" s="20"/>
      <c r="H96" s="22">
        <f>ROUND(SUM(H75:H84)+H92+H95,5)</f>
        <v>67658.14</v>
      </c>
    </row>
    <row r="97" spans="1:8" customFormat="1" ht="15" outlineLevel="3"/>
    <row r="98" spans="1:8" ht="30" customHeight="1" outlineLevel="5">
      <c r="A98" s="3"/>
      <c r="B98" s="3"/>
      <c r="C98" s="3"/>
      <c r="D98" s="15" t="s">
        <v>88</v>
      </c>
      <c r="E98" s="14"/>
      <c r="F98" s="15"/>
      <c r="G98" s="15"/>
      <c r="H98" s="8"/>
    </row>
    <row r="99" spans="1:8" outlineLevel="5">
      <c r="A99" s="3"/>
      <c r="B99" s="3"/>
      <c r="C99" s="3"/>
      <c r="D99" s="3"/>
      <c r="E99" s="3"/>
      <c r="F99" s="3" t="s">
        <v>89</v>
      </c>
      <c r="G99" s="3"/>
      <c r="H99" s="8">
        <v>5580.74</v>
      </c>
    </row>
    <row r="100" spans="1:8" ht="18" outlineLevel="5" thickBot="1">
      <c r="A100" s="3"/>
      <c r="B100" s="3"/>
      <c r="C100" s="3"/>
      <c r="D100" s="3"/>
      <c r="E100" s="3"/>
      <c r="F100" s="3" t="s">
        <v>90</v>
      </c>
      <c r="G100" s="3"/>
      <c r="H100" s="9">
        <v>296131.51</v>
      </c>
    </row>
    <row r="101" spans="1:8" outlineLevel="4">
      <c r="A101" s="3"/>
      <c r="B101" s="3"/>
      <c r="C101" s="3"/>
      <c r="D101" s="20" t="s">
        <v>91</v>
      </c>
      <c r="E101" s="21"/>
      <c r="F101" s="20"/>
      <c r="G101" s="20"/>
      <c r="H101" s="22">
        <f>ROUND(SUM(H98:H100),5)</f>
        <v>301712.25</v>
      </c>
    </row>
    <row r="102" spans="1:8" customFormat="1" ht="15" outlineLevel="3"/>
    <row r="103" spans="1:8" ht="30" customHeight="1" outlineLevel="5">
      <c r="A103" s="3"/>
      <c r="B103" s="3"/>
      <c r="C103" s="3"/>
      <c r="D103" s="15" t="s">
        <v>92</v>
      </c>
      <c r="E103" s="14"/>
      <c r="F103" s="15"/>
      <c r="G103" s="15"/>
      <c r="H103" s="8"/>
    </row>
    <row r="104" spans="1:8" outlineLevel="6">
      <c r="A104" s="3"/>
      <c r="B104" s="3"/>
      <c r="C104" s="3"/>
      <c r="D104" s="3"/>
      <c r="E104" s="3"/>
      <c r="F104" s="3" t="s">
        <v>93</v>
      </c>
      <c r="G104" s="3"/>
      <c r="H104" s="8"/>
    </row>
    <row r="105" spans="1:8" ht="18" outlineLevel="6" thickBot="1">
      <c r="A105" s="3"/>
      <c r="B105" s="3"/>
      <c r="C105" s="3"/>
      <c r="D105" s="3"/>
      <c r="E105" s="3"/>
      <c r="F105" s="3"/>
      <c r="G105" s="3" t="s">
        <v>94</v>
      </c>
      <c r="H105" s="9">
        <v>1000.01</v>
      </c>
    </row>
    <row r="106" spans="1:8" outlineLevel="5">
      <c r="A106" s="3"/>
      <c r="B106" s="3"/>
      <c r="C106" s="3"/>
      <c r="D106" s="3"/>
      <c r="E106" s="3"/>
      <c r="F106" s="3" t="s">
        <v>95</v>
      </c>
      <c r="G106" s="3"/>
      <c r="H106" s="8">
        <f>ROUND(SUM(H104:H105),5)</f>
        <v>1000.01</v>
      </c>
    </row>
    <row r="107" spans="1:8" customFormat="1" ht="15" outlineLevel="3"/>
    <row r="108" spans="1:8" ht="30" customHeight="1" outlineLevel="6">
      <c r="A108" s="3"/>
      <c r="B108" s="3"/>
      <c r="C108" s="3"/>
      <c r="D108" s="3"/>
      <c r="E108" s="3"/>
      <c r="F108" s="3" t="s">
        <v>96</v>
      </c>
      <c r="G108" s="3"/>
      <c r="H108" s="8"/>
    </row>
    <row r="109" spans="1:8" outlineLevel="6">
      <c r="A109" s="3"/>
      <c r="B109" s="3"/>
      <c r="C109" s="3"/>
      <c r="D109" s="3"/>
      <c r="E109" s="3"/>
      <c r="F109" s="3"/>
      <c r="G109" s="3" t="s">
        <v>97</v>
      </c>
      <c r="H109" s="8">
        <v>30509.91</v>
      </c>
    </row>
    <row r="110" spans="1:8" outlineLevel="6">
      <c r="A110" s="3"/>
      <c r="B110" s="3"/>
      <c r="C110" s="3"/>
      <c r="D110" s="3"/>
      <c r="E110" s="3"/>
      <c r="F110" s="3"/>
      <c r="G110" s="3" t="s">
        <v>98</v>
      </c>
      <c r="H110" s="8">
        <v>4367.75</v>
      </c>
    </row>
    <row r="111" spans="1:8" outlineLevel="6">
      <c r="A111" s="3"/>
      <c r="B111" s="3"/>
      <c r="C111" s="3"/>
      <c r="D111" s="3"/>
      <c r="E111" s="3"/>
      <c r="F111" s="3"/>
      <c r="G111" s="3" t="s">
        <v>99</v>
      </c>
      <c r="H111" s="8">
        <v>2674.1</v>
      </c>
    </row>
    <row r="112" spans="1:8" outlineLevel="6">
      <c r="A112" s="3"/>
      <c r="B112" s="3"/>
      <c r="C112" s="3"/>
      <c r="D112" s="3"/>
      <c r="E112" s="3"/>
      <c r="F112" s="3"/>
      <c r="G112" s="3" t="s">
        <v>100</v>
      </c>
      <c r="H112" s="8">
        <v>2172.4899999999998</v>
      </c>
    </row>
    <row r="113" spans="1:8" outlineLevel="6">
      <c r="A113" s="3"/>
      <c r="B113" s="3"/>
      <c r="C113" s="3"/>
      <c r="D113" s="3"/>
      <c r="E113" s="3"/>
      <c r="F113" s="3"/>
      <c r="G113" s="3" t="s">
        <v>101</v>
      </c>
      <c r="H113" s="8">
        <v>4852.3500000000004</v>
      </c>
    </row>
    <row r="114" spans="1:8" outlineLevel="6">
      <c r="A114" s="3"/>
      <c r="B114" s="3"/>
      <c r="C114" s="3"/>
      <c r="D114" s="3"/>
      <c r="E114" s="3"/>
      <c r="F114" s="3"/>
      <c r="G114" s="3" t="s">
        <v>102</v>
      </c>
      <c r="H114" s="8">
        <v>16.2</v>
      </c>
    </row>
    <row r="115" spans="1:8" ht="18" outlineLevel="6" thickBot="1">
      <c r="A115" s="3"/>
      <c r="B115" s="3"/>
      <c r="C115" s="3"/>
      <c r="D115" s="3"/>
      <c r="E115" s="3"/>
      <c r="F115" s="3"/>
      <c r="G115" s="3" t="s">
        <v>103</v>
      </c>
      <c r="H115" s="9">
        <v>17993.580000000002</v>
      </c>
    </row>
    <row r="116" spans="1:8" outlineLevel="5">
      <c r="A116" s="3"/>
      <c r="B116" s="3"/>
      <c r="C116" s="3"/>
      <c r="D116" s="3"/>
      <c r="E116" s="3"/>
      <c r="F116" s="3" t="s">
        <v>104</v>
      </c>
      <c r="G116" s="3"/>
      <c r="H116" s="8">
        <f>ROUND(SUM(H108:H115),5)</f>
        <v>62586.38</v>
      </c>
    </row>
    <row r="117" spans="1:8" ht="30" customHeight="1" outlineLevel="6">
      <c r="A117" s="3"/>
      <c r="B117" s="3"/>
      <c r="C117" s="3"/>
      <c r="D117" s="3"/>
      <c r="E117" s="3"/>
      <c r="F117" s="3" t="s">
        <v>105</v>
      </c>
      <c r="G117" s="3"/>
      <c r="H117" s="8"/>
    </row>
    <row r="118" spans="1:8" ht="18" outlineLevel="6" thickBot="1">
      <c r="A118" s="3"/>
      <c r="B118" s="3"/>
      <c r="C118" s="3"/>
      <c r="D118" s="3"/>
      <c r="E118" s="3"/>
      <c r="F118" s="3"/>
      <c r="G118" s="3" t="s">
        <v>106</v>
      </c>
      <c r="H118" s="9">
        <v>271.24</v>
      </c>
    </row>
    <row r="119" spans="1:8" outlineLevel="5">
      <c r="A119" s="3"/>
      <c r="B119" s="3"/>
      <c r="C119" s="3"/>
      <c r="D119" s="3"/>
      <c r="E119" s="3"/>
      <c r="F119" s="3" t="s">
        <v>107</v>
      </c>
      <c r="G119" s="3"/>
      <c r="H119" s="8">
        <f>ROUND(SUM(H117:H118),5)</f>
        <v>271.24</v>
      </c>
    </row>
    <row r="120" spans="1:8" ht="30" customHeight="1" outlineLevel="6">
      <c r="A120" s="3"/>
      <c r="B120" s="3"/>
      <c r="C120" s="3"/>
      <c r="D120" s="3"/>
      <c r="E120" s="3"/>
      <c r="F120" s="3" t="s">
        <v>108</v>
      </c>
      <c r="G120" s="3"/>
      <c r="H120" s="8"/>
    </row>
    <row r="121" spans="1:8" outlineLevel="6">
      <c r="A121" s="3"/>
      <c r="B121" s="3"/>
      <c r="C121" s="3"/>
      <c r="D121" s="3"/>
      <c r="E121" s="3"/>
      <c r="F121" s="3"/>
      <c r="G121" s="3" t="s">
        <v>109</v>
      </c>
      <c r="H121" s="8">
        <v>10660.12</v>
      </c>
    </row>
    <row r="122" spans="1:8" ht="18" outlineLevel="6" thickBot="1">
      <c r="A122" s="3"/>
      <c r="B122" s="3"/>
      <c r="C122" s="3"/>
      <c r="D122" s="3"/>
      <c r="E122" s="3"/>
      <c r="F122" s="3"/>
      <c r="G122" s="3" t="s">
        <v>110</v>
      </c>
      <c r="H122" s="10">
        <v>4566.7299999999996</v>
      </c>
    </row>
    <row r="123" spans="1:8" ht="18" outlineLevel="5" thickBot="1">
      <c r="A123" s="3"/>
      <c r="B123" s="3"/>
      <c r="C123" s="3"/>
      <c r="D123" s="3"/>
      <c r="E123" s="3"/>
      <c r="F123" s="3" t="s">
        <v>111</v>
      </c>
      <c r="G123" s="3"/>
      <c r="H123" s="12">
        <f>ROUND(SUM(H120:H122),5)</f>
        <v>15226.85</v>
      </c>
    </row>
    <row r="124" spans="1:8" ht="30" customHeight="1" outlineLevel="4" thickBot="1">
      <c r="A124" s="3"/>
      <c r="B124" s="3"/>
      <c r="C124" s="20" t="s">
        <v>112</v>
      </c>
      <c r="D124" s="20"/>
      <c r="E124" s="20"/>
      <c r="F124" s="21"/>
      <c r="G124" s="21"/>
      <c r="H124" s="29">
        <f>ROUND(H103+H106+H116+H119+H123,5)</f>
        <v>79084.479999999996</v>
      </c>
    </row>
    <row r="125" spans="1:8" ht="30" customHeight="1" outlineLevel="3" thickBot="1">
      <c r="A125" s="3"/>
      <c r="B125" s="3"/>
      <c r="C125" s="3" t="s">
        <v>113</v>
      </c>
      <c r="D125" s="4"/>
      <c r="E125" s="3"/>
      <c r="F125" s="3"/>
      <c r="G125" s="3"/>
      <c r="H125" s="11">
        <f>ROUND(H74+H96+H101+H124,5)</f>
        <v>448454.87</v>
      </c>
    </row>
    <row r="126" spans="1:8" s="23" customFormat="1" ht="30" customHeight="1" outlineLevel="2">
      <c r="A126" s="3"/>
      <c r="B126" s="3"/>
      <c r="C126" s="20" t="s">
        <v>114</v>
      </c>
      <c r="D126" s="20"/>
      <c r="E126" s="20"/>
      <c r="F126" s="20"/>
      <c r="G126" s="20"/>
      <c r="H126" s="22">
        <f>ROUND(H73+H125,5)</f>
        <v>448454.87</v>
      </c>
    </row>
    <row r="127" spans="1:8" ht="30" customHeight="1" outlineLevel="3">
      <c r="A127" s="3"/>
      <c r="B127" s="3"/>
      <c r="C127" s="3" t="s">
        <v>115</v>
      </c>
      <c r="D127" s="3"/>
      <c r="E127" s="3"/>
      <c r="F127" s="3"/>
      <c r="G127" s="3"/>
      <c r="H127" s="8"/>
    </row>
    <row r="128" spans="1:8" outlineLevel="3">
      <c r="A128" s="3"/>
      <c r="B128" s="3"/>
      <c r="C128" s="3"/>
      <c r="D128" s="3" t="s">
        <v>116</v>
      </c>
      <c r="E128" s="3"/>
      <c r="F128" s="3"/>
      <c r="G128" s="3"/>
      <c r="H128" s="8">
        <v>100720.83</v>
      </c>
    </row>
    <row r="129" spans="1:8" outlineLevel="3">
      <c r="A129" s="3"/>
      <c r="B129" s="3"/>
      <c r="C129" s="3"/>
      <c r="D129" s="3" t="s">
        <v>117</v>
      </c>
      <c r="E129" s="3"/>
      <c r="F129" s="3"/>
      <c r="G129" s="3"/>
      <c r="H129" s="8">
        <v>406537.19</v>
      </c>
    </row>
    <row r="130" spans="1:8" ht="18" outlineLevel="3" thickBot="1">
      <c r="A130" s="3"/>
      <c r="B130" s="3"/>
      <c r="C130" s="3"/>
      <c r="D130" s="3" t="s">
        <v>118</v>
      </c>
      <c r="E130" s="3"/>
      <c r="F130" s="3"/>
      <c r="G130" s="3"/>
      <c r="H130" s="10">
        <v>-507258.02</v>
      </c>
    </row>
    <row r="131" spans="1:8" s="23" customFormat="1" ht="18" outlineLevel="2" thickBot="1">
      <c r="A131" s="3"/>
      <c r="B131" s="3"/>
      <c r="C131" s="20" t="s">
        <v>119</v>
      </c>
      <c r="D131" s="20"/>
      <c r="E131" s="20"/>
      <c r="F131" s="20"/>
      <c r="G131" s="20"/>
      <c r="H131" s="24">
        <f>ROUND(SUM(H127:H130),5)</f>
        <v>0</v>
      </c>
    </row>
    <row r="132" spans="1:8" ht="30" customHeight="1" outlineLevel="1">
      <c r="A132" s="3"/>
      <c r="B132" s="25" t="s">
        <v>120</v>
      </c>
      <c r="C132" s="25"/>
      <c r="D132" s="25"/>
      <c r="E132" s="25"/>
      <c r="F132" s="25"/>
      <c r="G132" s="25"/>
      <c r="H132" s="26">
        <f>ROUND(H72+H126+H131,5)</f>
        <v>448454.87</v>
      </c>
    </row>
    <row r="133" spans="1:8" ht="30" customHeight="1" outlineLevel="2">
      <c r="A133" s="3"/>
      <c r="B133" s="15" t="s">
        <v>121</v>
      </c>
      <c r="C133" s="3"/>
      <c r="D133" s="3"/>
      <c r="E133" s="3"/>
      <c r="F133" s="3"/>
      <c r="G133" s="3"/>
      <c r="H133" s="8"/>
    </row>
    <row r="134" spans="1:8" outlineLevel="2">
      <c r="A134" s="3"/>
      <c r="B134" s="3"/>
      <c r="C134" s="3" t="s">
        <v>122</v>
      </c>
      <c r="D134" s="3"/>
      <c r="E134" s="3"/>
      <c r="F134" s="3"/>
      <c r="G134" s="3"/>
      <c r="H134" s="8">
        <v>266903.7</v>
      </c>
    </row>
    <row r="135" spans="1:8" outlineLevel="2">
      <c r="A135" s="3"/>
      <c r="B135" s="3"/>
      <c r="C135" s="3" t="s">
        <v>123</v>
      </c>
      <c r="D135" s="3"/>
      <c r="E135" s="3"/>
      <c r="F135" s="3"/>
      <c r="G135" s="3"/>
      <c r="H135" s="8">
        <v>1393399.52</v>
      </c>
    </row>
    <row r="136" spans="1:8" outlineLevel="2">
      <c r="A136" s="3"/>
      <c r="B136" s="3"/>
      <c r="C136" s="3" t="s">
        <v>124</v>
      </c>
      <c r="D136" s="3"/>
      <c r="E136" s="3"/>
      <c r="F136" s="3"/>
      <c r="G136" s="3"/>
      <c r="H136" s="8">
        <v>2042493.38</v>
      </c>
    </row>
    <row r="137" spans="1:8" ht="18" outlineLevel="2" thickBot="1">
      <c r="A137" s="3"/>
      <c r="B137" s="3"/>
      <c r="C137" s="3" t="s">
        <v>125</v>
      </c>
      <c r="D137" s="3"/>
      <c r="E137" s="3"/>
      <c r="F137" s="3"/>
      <c r="G137" s="3"/>
      <c r="H137" s="10">
        <v>96206.35</v>
      </c>
    </row>
    <row r="138" spans="1:8" s="23" customFormat="1" ht="18" outlineLevel="1" thickBot="1">
      <c r="A138" s="3"/>
      <c r="B138" s="20" t="s">
        <v>126</v>
      </c>
      <c r="C138" s="20"/>
      <c r="D138" s="20"/>
      <c r="E138" s="20"/>
      <c r="F138" s="20"/>
      <c r="G138" s="20"/>
      <c r="H138" s="29">
        <f>ROUND(SUM(H133:H137),5)</f>
        <v>3799002.95</v>
      </c>
    </row>
    <row r="139" spans="1:8" s="5" customFormat="1" ht="30" customHeight="1" thickBot="1">
      <c r="A139" s="25" t="s">
        <v>127</v>
      </c>
      <c r="B139" s="25"/>
      <c r="C139" s="25"/>
      <c r="D139" s="25"/>
      <c r="E139" s="25"/>
      <c r="F139" s="25"/>
      <c r="G139" s="25"/>
      <c r="H139" s="28">
        <f>ROUND(H71+H132+H138,5)</f>
        <v>4247457.82</v>
      </c>
    </row>
    <row r="140" spans="1:8" ht="18" thickTop="1"/>
  </sheetData>
  <pageMargins left="0.7" right="0.7" top="0.8" bottom="0.35" header="0.25" footer="0.15"/>
  <pageSetup orientation="portrait" r:id="rId1"/>
  <headerFooter>
    <oddHeader>&amp;L&amp;"Arial,Bold"&amp;8 4:44 PM
&amp;"Arial,Bold"&amp;8 09/10/13
&amp;"Arial,Bold"&amp;8 Accrual Basis&amp;C&amp;"Arial,Bold"&amp;12 Town of Dewey Beach
&amp;"Arial,Bold"&amp;14 Balance Sheet
&amp;"Arial,Bold"&amp;10 As of August 31,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2013-09-11T18:52:30Z</cp:lastPrinted>
  <dcterms:created xsi:type="dcterms:W3CDTF">2013-09-10T20:44:31Z</dcterms:created>
  <dcterms:modified xsi:type="dcterms:W3CDTF">2013-09-11T18:53:15Z</dcterms:modified>
</cp:coreProperties>
</file>