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20835" windowHeight="12300"/>
  </bookViews>
  <sheets>
    <sheet name="May" sheetId="1" r:id="rId1"/>
  </sheets>
  <definedNames>
    <definedName name="_xlnm.Print_Titles" localSheetId="0">May!$A:$H,May!$1:$2</definedName>
    <definedName name="QB_COLUMN_59200" localSheetId="0" hidden="1">May!$I$2</definedName>
    <definedName name="QB_COLUMN_61210" localSheetId="0" hidden="1">May!$K$2</definedName>
    <definedName name="QB_COLUMN_63620" localSheetId="0" hidden="1">May!$M$2</definedName>
    <definedName name="QB_DATA_0" localSheetId="0" hidden="1">May!$6:$6,May!$7:$7,May!$9:$9,May!$10:$10,May!$11:$11,May!$12:$12,May!$14:$14,May!$15:$15,May!$17:$17,May!$18:$18,May!$20:$20,May!$22:$22,May!$23:$23,May!$24:$24,May!$25:$25,May!$26:$26</definedName>
    <definedName name="QB_DATA_1" localSheetId="0" hidden="1">May!$27:$27,May!$28:$28,May!$29:$29,May!$31:$31,May!$32:$32,May!$33:$33,May!$35:$35,May!$36:$36,May!$37:$37,May!$38:$38,May!$39:$39,May!$40:$40,May!$41:$41,May!$44:$44,May!$45:$45,May!$46:$46</definedName>
    <definedName name="QB_DATA_10" localSheetId="0" hidden="1">May!$270:$270</definedName>
    <definedName name="QB_DATA_2" localSheetId="0" hidden="1">May!$48:$48,May!$51:$51,May!$52:$52,May!$53:$53,May!$56:$56,May!$57:$57,May!$60:$60,May!$61:$61,May!$63:$63,May!$64:$64,May!$65:$65,May!$66:$66,May!$67:$67,May!$68:$68,May!$69:$69,May!$75:$75</definedName>
    <definedName name="QB_DATA_3" localSheetId="0" hidden="1">May!$76:$76,May!$77:$77,May!$78:$78,May!$79:$79,May!$80:$80,May!$81:$81,May!$82:$82,May!$83:$83,May!$84:$84,May!$85:$85,May!$86:$86,May!$87:$87,May!$89:$89,May!$90:$90,May!$91:$91,May!$92:$92</definedName>
    <definedName name="QB_DATA_4" localSheetId="0" hidden="1">May!$93:$93,May!$94:$94,May!$95:$95,May!$98:$98,May!$99:$99,May!$100:$100,May!$101:$101,May!$104:$104,May!$105:$105,May!$106:$106,May!$107:$107,May!$110:$110,May!$116:$116,May!$117:$117,May!$118:$118,May!$119:$119</definedName>
    <definedName name="QB_DATA_5" localSheetId="0" hidden="1">May!$121:$121,May!$122:$122,May!$123:$123,May!$124:$124,May!$127:$127,May!$128:$128,May!$129:$129,May!$130:$130,May!$133:$133,May!$134:$134,May!$135:$135,May!$136:$136,May!$137:$137,May!$138:$138,May!$141:$141,May!$142:$142</definedName>
    <definedName name="QB_DATA_6" localSheetId="0" hidden="1">May!$143:$143,May!$146:$146,May!$147:$147,May!$153:$153,May!$154:$154,May!$155:$155,May!$156:$156,May!$157:$157,May!$159:$159,May!$160:$160,May!$161:$161,May!$164:$164,May!$165:$165,May!$168:$168,May!$169:$169,May!$170:$170</definedName>
    <definedName name="QB_DATA_7" localSheetId="0" hidden="1">May!$173:$173,May!$174:$174,May!$180:$180,May!$181:$181,May!$183:$183,May!$184:$184,May!$187:$187,May!$188:$188,May!$189:$189,May!$195:$195,May!$196:$196,May!$197:$197,May!$199:$199,May!$200:$200,May!$201:$201,May!$204:$204</definedName>
    <definedName name="QB_DATA_8" localSheetId="0" hidden="1">May!$205:$205,May!$206:$206,May!$209:$209,May!$214:$214,May!$216:$216,May!$217:$217,May!$218:$218,May!$221:$221,May!$222:$222,May!$223:$223,May!$226:$226,May!$227:$227,May!$228:$228,May!$231:$231,May!$232:$232,May!$236:$236</definedName>
    <definedName name="QB_DATA_9" localSheetId="0" hidden="1">May!$238:$238,May!$241:$241,May!$242:$242,May!$247:$247,May!$248:$248,May!$250:$250,May!$253:$253,May!$254:$254,May!$259:$259,May!$260:$260,May!$261:$261,May!$262:$262,May!$265:$265,May!$266:$266,May!$267:$267,May!$268:$268</definedName>
    <definedName name="QB_FORMULA_0" localSheetId="0" hidden="1">May!$M$6,May!$M$7,May!$M$9,May!$M$10,May!$M$11,May!$M$12,May!$I$13,May!$K$13,May!$M$13,May!$M$14,May!$M$15,May!$M$17,May!$M$18,May!$I$19,May!$K$19,May!$M$19</definedName>
    <definedName name="QB_FORMULA_1" localSheetId="0" hidden="1">May!$M$20,May!$M$22,May!$M$23,May!$M$24,May!$M$25,May!$M$26,May!$M$27,May!$M$28,May!$M$29,May!$I$30,May!$K$30,May!$M$30,May!$M$31,May!$M$32,May!$M$33,May!$M$35</definedName>
    <definedName name="QB_FORMULA_10" localSheetId="0" hidden="1">May!$M$146,May!$M$147,May!$I$148,May!$K$148,May!$M$148,May!$I$149,May!$K$149,May!$M$149,May!$I$150,May!$K$150,May!$M$150,May!$M$153,May!$M$154,May!$M$155,May!$M$156,May!$M$157</definedName>
    <definedName name="QB_FORMULA_11" localSheetId="0" hidden="1">May!$M$159,May!$M$160,May!$M$161,May!$I$162,May!$K$162,May!$M$162,May!$M$164,May!$M$165,May!$I$166,May!$K$166,May!$M$166,May!$M$168,May!$M$169,May!$M$170,May!$I$171,May!$K$171</definedName>
    <definedName name="QB_FORMULA_12" localSheetId="0" hidden="1">May!$M$171,May!$M$173,May!$M$174,May!$I$175,May!$K$175,May!$M$175,May!$I$176,May!$K$176,May!$M$176,May!$I$177,May!$K$177,May!$M$177,May!$M$180,May!$M$181,May!$M$183,May!$M$184</definedName>
    <definedName name="QB_FORMULA_13" localSheetId="0" hidden="1">May!$I$185,May!$K$185,May!$M$185,May!$M$187,May!$M$188,May!$M$189,May!$I$190,May!$K$190,May!$M$190,May!$I$191,May!$K$191,May!$M$191,May!$I$192,May!$K$192,May!$M$192,May!$M$195</definedName>
    <definedName name="QB_FORMULA_14" localSheetId="0" hidden="1">May!$M$196,May!$M$197,May!$M$199,May!$M$200,May!$M$201,May!$I$202,May!$K$202,May!$M$202,May!$M$204,May!$M$205,May!$M$206,May!$I$207,May!$K$207,May!$M$207,May!$M$209,May!$I$210</definedName>
    <definedName name="QB_FORMULA_15" localSheetId="0" hidden="1">May!$K$210,May!$M$210,May!$I$211,May!$K$211,May!$M$211,May!$I$212,May!$K$212,May!$M$212,May!$M$214,May!$M$216,May!$M$217,May!$M$218,May!$I$219,May!$K$219,May!$M$219,May!$M$221</definedName>
    <definedName name="QB_FORMULA_16" localSheetId="0" hidden="1">May!$M$222,May!$M$223,May!$I$224,May!$K$224,May!$M$224,May!$M$226,May!$M$227,May!$M$228,May!$I$229,May!$K$229,May!$M$229,May!$M$231,May!$M$232,May!$I$233,May!$K$233,May!$M$233</definedName>
    <definedName name="QB_FORMULA_17" localSheetId="0" hidden="1">May!$I$234,May!$K$234,May!$M$234,May!$M$236,May!$M$238,May!$I$239,May!$K$239,May!$M$239,May!$M$241,May!$M$242,May!$I$243,May!$K$243,May!$M$243,May!$I$244,May!$K$244,May!$M$244</definedName>
    <definedName name="QB_FORMULA_18" localSheetId="0" hidden="1">May!$M$247,May!$M$248,May!$M$250,May!$I$251,May!$K$251,May!$M$251,May!$M$253,May!$M$254,May!$I$255,May!$K$255,May!$M$255,May!$I$256,May!$K$256,May!$M$256,May!$I$257,May!$K$257</definedName>
    <definedName name="QB_FORMULA_19" localSheetId="0" hidden="1">May!$M$257,May!$M$259,May!$M$260,May!$M$261,May!$M$262,May!$I$263,May!$K$263,May!$M$263,May!$M$265,May!$M$266,May!$M$267,May!$M$268,May!$I$269,May!$K$269,May!$M$269,May!$M$270</definedName>
    <definedName name="QB_FORMULA_2" localSheetId="0" hidden="1">May!$M$36,May!$M$37,May!$M$38,May!$M$39,May!$M$40,May!$M$41,May!$I$42,May!$K$42,May!$M$42,May!$M$44,May!$M$45,May!$M$46,May!$I$47,May!$K$47,May!$M$47,May!$M$48</definedName>
    <definedName name="QB_FORMULA_20" localSheetId="0" hidden="1">May!$I$271,May!$K$271,May!$M$271,May!$I$272,May!$K$272,May!$M$272,May!$I$273,May!$K$273,May!$M$273</definedName>
    <definedName name="QB_FORMULA_3" localSheetId="0" hidden="1">May!$I$49,May!$K$49,May!$M$49,May!$M$51,May!$M$52,May!$M$53,May!$I$54,May!$K$54,May!$M$54,May!$M$56,May!$M$57,May!$I$58,May!$K$58,May!$M$58,May!$M$60,May!$M$61</definedName>
    <definedName name="QB_FORMULA_4" localSheetId="0" hidden="1">May!$I$62,May!$K$62,May!$M$62,May!$M$63,May!$M$64,May!$M$65,May!$M$66,May!$M$67,May!$M$68,May!$M$69,May!$I$70,May!$K$70,May!$M$70,May!$I$71,May!$K$71,May!$M$71</definedName>
    <definedName name="QB_FORMULA_5" localSheetId="0" hidden="1">May!$M$75,May!$M$76,May!$M$77,May!$M$78,May!$M$79,May!$M$80,May!$M$81,May!$M$82,May!$M$83,May!$M$84,May!$M$85,May!$M$86,May!$M$87,May!$M$89,May!$M$90,May!$M$91</definedName>
    <definedName name="QB_FORMULA_6" localSheetId="0" hidden="1">May!$M$92,May!$M$93,May!$M$94,May!$M$95,May!$I$96,May!$K$96,May!$M$96,May!$M$98,May!$M$99,May!$M$100,May!$M$101,May!$I$102,May!$K$102,May!$M$102,May!$M$104,May!$M$105</definedName>
    <definedName name="QB_FORMULA_7" localSheetId="0" hidden="1">May!$M$106,May!$M$107,May!$I$108,May!$K$108,May!$M$108,May!$M$110,May!$I$111,May!$K$111,May!$M$111,May!$I$112,May!$K$112,May!$M$112,May!$I$113,May!$K$113,May!$M$113,May!$M$116</definedName>
    <definedName name="QB_FORMULA_8" localSheetId="0" hidden="1">May!$M$117,May!$M$118,May!$M$119,May!$M$121,May!$M$122,May!$M$123,May!$M$124,May!$I$125,May!$K$125,May!$M$125,May!$M$127,May!$M$128,May!$M$129,May!$M$130,May!$I$131,May!$K$131</definedName>
    <definedName name="QB_FORMULA_9" localSheetId="0" hidden="1">May!$M$131,May!$M$133,May!$M$134,May!$M$135,May!$M$136,May!$M$137,May!$M$138,May!$I$139,May!$K$139,May!$M$139,May!$M$141,May!$M$142,May!$M$143,May!$I$144,May!$K$144,May!$M$144</definedName>
    <definedName name="QB_ROW_102260" localSheetId="0" hidden="1">May!$G$28</definedName>
    <definedName name="QB_ROW_103260" localSheetId="0" hidden="1">May!$G$29</definedName>
    <definedName name="QB_ROW_104250" localSheetId="0" hidden="1">May!$F$31</definedName>
    <definedName name="QB_ROW_112260" localSheetId="0" hidden="1">May!$G$36</definedName>
    <definedName name="QB_ROW_116260" localSheetId="0" hidden="1">May!$G$37</definedName>
    <definedName name="QB_ROW_119260" localSheetId="0" hidden="1">May!$G$38</definedName>
    <definedName name="QB_ROW_123040" localSheetId="0" hidden="1">May!$E$50</definedName>
    <definedName name="QB_ROW_123250" localSheetId="0" hidden="1">May!$F$53</definedName>
    <definedName name="QB_ROW_123340" localSheetId="0" hidden="1">May!$E$54</definedName>
    <definedName name="QB_ROW_124260" localSheetId="0" hidden="1">May!$G$39</definedName>
    <definedName name="QB_ROW_125260" localSheetId="0" hidden="1">May!$G$40</definedName>
    <definedName name="QB_ROW_151270" localSheetId="0" hidden="1">May!$H$105</definedName>
    <definedName name="QB_ROW_153270" localSheetId="0" hidden="1">May!$H$106</definedName>
    <definedName name="QB_ROW_156270" localSheetId="0" hidden="1">May!$H$89</definedName>
    <definedName name="QB_ROW_157270" localSheetId="0" hidden="1">May!$H$90</definedName>
    <definedName name="QB_ROW_158270" localSheetId="0" hidden="1">May!$H$91</definedName>
    <definedName name="QB_ROW_160270" localSheetId="0" hidden="1">May!$H$110</definedName>
    <definedName name="QB_ROW_161270" localSheetId="0" hidden="1">May!$H$98</definedName>
    <definedName name="QB_ROW_162270" localSheetId="0" hidden="1">May!$H$99</definedName>
    <definedName name="QB_ROW_16250" localSheetId="0" hidden="1">May!$F$6</definedName>
    <definedName name="QB_ROW_163270" localSheetId="0" hidden="1">May!$H$92</definedName>
    <definedName name="QB_ROW_164270" localSheetId="0" hidden="1">May!$H$93</definedName>
    <definedName name="QB_ROW_166270" localSheetId="0" hidden="1">May!$H$95</definedName>
    <definedName name="QB_ROW_167270" localSheetId="0" hidden="1">May!$H$107</definedName>
    <definedName name="QB_ROW_168260" localSheetId="0" hidden="1">May!$G$78</definedName>
    <definedName name="QB_ROW_169260" localSheetId="0" hidden="1">May!$G$80</definedName>
    <definedName name="QB_ROW_170270" localSheetId="0" hidden="1">May!$H$100</definedName>
    <definedName name="QB_ROW_172260" localSheetId="0" hidden="1">May!$G$82</definedName>
    <definedName name="QB_ROW_175260" localSheetId="0" hidden="1">May!$G$83</definedName>
    <definedName name="QB_ROW_176260" localSheetId="0" hidden="1">May!$G$84</definedName>
    <definedName name="QB_ROW_177270" localSheetId="0" hidden="1">May!$H$101</definedName>
    <definedName name="QB_ROW_179260" localSheetId="0" hidden="1">May!$G$76</definedName>
    <definedName name="QB_ROW_18301" localSheetId="0" hidden="1">May!$A$273</definedName>
    <definedName name="QB_ROW_183260" localSheetId="0" hidden="1">May!$G$77</definedName>
    <definedName name="QB_ROW_187260" localSheetId="0" hidden="1">May!$G$79</definedName>
    <definedName name="QB_ROW_189270" localSheetId="0" hidden="1">May!$H$133</definedName>
    <definedName name="QB_ROW_19011" localSheetId="0" hidden="1">May!$B$3</definedName>
    <definedName name="QB_ROW_190270" localSheetId="0" hidden="1">May!$H$134</definedName>
    <definedName name="QB_ROW_191260" localSheetId="0" hidden="1">May!$G$116</definedName>
    <definedName name="QB_ROW_19260" localSheetId="0" hidden="1">May!$G$75</definedName>
    <definedName name="QB_ROW_19311" localSheetId="0" hidden="1">May!$B$272</definedName>
    <definedName name="QB_ROW_193270" localSheetId="0" hidden="1">May!$H$135</definedName>
    <definedName name="QB_ROW_196270" localSheetId="0" hidden="1">May!$H$121</definedName>
    <definedName name="QB_ROW_197260" localSheetId="0" hidden="1">May!$G$118</definedName>
    <definedName name="QB_ROW_200270" localSheetId="0" hidden="1">May!$H$146</definedName>
    <definedName name="QB_ROW_20031" localSheetId="0" hidden="1">May!$D$4</definedName>
    <definedName name="QB_ROW_201270" localSheetId="0" hidden="1">May!$H$147</definedName>
    <definedName name="QB_ROW_202270" localSheetId="0" hidden="1">May!$H$127</definedName>
    <definedName name="QB_ROW_203270" localSheetId="0" hidden="1">May!$H$128</definedName>
    <definedName name="QB_ROW_20331" localSheetId="0" hidden="1">May!$D$70</definedName>
    <definedName name="QB_ROW_204270" localSheetId="0" hidden="1">May!$H$122</definedName>
    <definedName name="QB_ROW_205270" localSheetId="0" hidden="1">May!$H$123</definedName>
    <definedName name="QB_ROW_207270" localSheetId="0" hidden="1">May!$H$124</definedName>
    <definedName name="QB_ROW_209270" localSheetId="0" hidden="1">May!$H$138</definedName>
    <definedName name="QB_ROW_210260" localSheetId="0" hidden="1">May!$G$119</definedName>
    <definedName name="QB_ROW_21031" localSheetId="0" hidden="1">May!$D$72</definedName>
    <definedName name="QB_ROW_211270" localSheetId="0" hidden="1">May!$H$129</definedName>
    <definedName name="QB_ROW_21331" localSheetId="0" hidden="1">May!$D$271</definedName>
    <definedName name="QB_ROW_216270" localSheetId="0" hidden="1">May!$H$130</definedName>
    <definedName name="QB_ROW_224270" localSheetId="0" hidden="1">May!$H$168</definedName>
    <definedName name="QB_ROW_225270" localSheetId="0" hidden="1">May!$H$169</definedName>
    <definedName name="QB_ROW_227270" localSheetId="0" hidden="1">May!$H$170</definedName>
    <definedName name="QB_ROW_231270" localSheetId="0" hidden="1">May!$H$159</definedName>
    <definedName name="QB_ROW_233270" localSheetId="0" hidden="1">May!$H$173</definedName>
    <definedName name="QB_ROW_234270" localSheetId="0" hidden="1">May!$H$174</definedName>
    <definedName name="QB_ROW_235270" localSheetId="0" hidden="1">May!$H$164</definedName>
    <definedName name="QB_ROW_237270" localSheetId="0" hidden="1">May!$H$160</definedName>
    <definedName name="QB_ROW_238260" localSheetId="0" hidden="1">May!$G$153</definedName>
    <definedName name="QB_ROW_239270" localSheetId="0" hidden="1">May!$H$161</definedName>
    <definedName name="QB_ROW_240260" localSheetId="0" hidden="1">May!$G$154</definedName>
    <definedName name="QB_ROW_241260" localSheetId="0" hidden="1">May!$G$155</definedName>
    <definedName name="QB_ROW_244270" localSheetId="0" hidden="1">May!$H$165</definedName>
    <definedName name="QB_ROW_246260" localSheetId="0" hidden="1">May!$G$156</definedName>
    <definedName name="QB_ROW_251270" localSheetId="0" hidden="1">May!$H$187</definedName>
    <definedName name="QB_ROW_253270" localSheetId="0" hidden="1">May!$H$189</definedName>
    <definedName name="QB_ROW_256270" localSheetId="0" hidden="1">May!$H$183</definedName>
    <definedName name="QB_ROW_259270" localSheetId="0" hidden="1">May!$H$184</definedName>
    <definedName name="QB_ROW_264270" localSheetId="0" hidden="1">May!$H$204</definedName>
    <definedName name="QB_ROW_266260" localSheetId="0" hidden="1">May!$G$196</definedName>
    <definedName name="QB_ROW_268270" localSheetId="0" hidden="1">May!$H$206</definedName>
    <definedName name="QB_ROW_271270" localSheetId="0" hidden="1">May!$H$200</definedName>
    <definedName name="QB_ROW_275270" localSheetId="0" hidden="1">May!$H$209</definedName>
    <definedName name="QB_ROW_276260" localSheetId="0" hidden="1">May!$G$195</definedName>
    <definedName name="QB_ROW_277270" localSheetId="0" hidden="1">May!$H$199</definedName>
    <definedName name="QB_ROW_279270" localSheetId="0" hidden="1">May!$H$201</definedName>
    <definedName name="QB_ROW_281260" localSheetId="0" hidden="1">May!$G$197</definedName>
    <definedName name="QB_ROW_286260" localSheetId="0" hidden="1">May!$G$226</definedName>
    <definedName name="QB_ROW_287260" localSheetId="0" hidden="1">May!$G$227</definedName>
    <definedName name="QB_ROW_289260" localSheetId="0" hidden="1">May!$G$228</definedName>
    <definedName name="QB_ROW_292260" localSheetId="0" hidden="1">May!$G$216</definedName>
    <definedName name="QB_ROW_296260" localSheetId="0" hidden="1">May!$G$231</definedName>
    <definedName name="QB_ROW_297260" localSheetId="0" hidden="1">May!$G$232</definedName>
    <definedName name="QB_ROW_298260" localSheetId="0" hidden="1">May!$G$217</definedName>
    <definedName name="QB_ROW_299260" localSheetId="0" hidden="1">May!$G$218</definedName>
    <definedName name="QB_ROW_300250" localSheetId="0" hidden="1">May!$F$214</definedName>
    <definedName name="QB_ROW_305260" localSheetId="0" hidden="1">May!$G$241</definedName>
    <definedName name="QB_ROW_307260" localSheetId="0" hidden="1">May!$G$238</definedName>
    <definedName name="QB_ROW_310260" localSheetId="0" hidden="1">May!$G$242</definedName>
    <definedName name="QB_ROW_311270" localSheetId="0" hidden="1">May!$H$253</definedName>
    <definedName name="QB_ROW_313260" localSheetId="0" hidden="1">May!$G$247</definedName>
    <definedName name="QB_ROW_315270" localSheetId="0" hidden="1">May!$H$254</definedName>
    <definedName name="QB_ROW_316270" localSheetId="0" hidden="1">May!$H$250</definedName>
    <definedName name="QB_ROW_320260" localSheetId="0" hidden="1">May!$G$248</definedName>
    <definedName name="QB_ROW_338260" localSheetId="0" hidden="1">May!$G$157</definedName>
    <definedName name="QB_ROW_347260" localSheetId="0" hidden="1">May!$G$86</definedName>
    <definedName name="QB_ROW_351260" localSheetId="0" hidden="1">May!$G$180</definedName>
    <definedName name="QB_ROW_356270" localSheetId="0" hidden="1">May!$H$205</definedName>
    <definedName name="QB_ROW_370260" localSheetId="0" hidden="1">May!$G$35</definedName>
    <definedName name="QB_ROW_376250" localSheetId="0" hidden="1">May!$F$7</definedName>
    <definedName name="QB_ROW_384260" localSheetId="0" hidden="1">May!$G$27</definedName>
    <definedName name="QB_ROW_385060" localSheetId="0" hidden="1">May!$G$145</definedName>
    <definedName name="QB_ROW_385360" localSheetId="0" hidden="1">May!$G$148</definedName>
    <definedName name="QB_ROW_386040" localSheetId="0" hidden="1">May!$E$114</definedName>
    <definedName name="QB_ROW_386340" localSheetId="0" hidden="1">May!$E$150</definedName>
    <definedName name="QB_ROW_387050" localSheetId="0" hidden="1">May!$F$115</definedName>
    <definedName name="QB_ROW_387350" localSheetId="0" hidden="1">May!$F$149</definedName>
    <definedName name="QB_ROW_389060" localSheetId="0" hidden="1">May!$G$126</definedName>
    <definedName name="QB_ROW_389360" localSheetId="0" hidden="1">May!$G$131</definedName>
    <definedName name="QB_ROW_390050" localSheetId="0" hidden="1">May!$F$74</definedName>
    <definedName name="QB_ROW_390350" localSheetId="0" hidden="1">May!$F$112</definedName>
    <definedName name="QB_ROW_391060" localSheetId="0" hidden="1">May!$G$120</definedName>
    <definedName name="QB_ROW_391360" localSheetId="0" hidden="1">May!$G$125</definedName>
    <definedName name="QB_ROW_392060" localSheetId="0" hidden="1">May!$G$132</definedName>
    <definedName name="QB_ROW_392360" localSheetId="0" hidden="1">May!$G$139</definedName>
    <definedName name="QB_ROW_393040" localSheetId="0" hidden="1">May!$E$151</definedName>
    <definedName name="QB_ROW_393340" localSheetId="0" hidden="1">May!$E$177</definedName>
    <definedName name="QB_ROW_395050" localSheetId="0" hidden="1">May!$F$152</definedName>
    <definedName name="QB_ROW_395350" localSheetId="0" hidden="1">May!$F$176</definedName>
    <definedName name="QB_ROW_397040" localSheetId="0" hidden="1">May!$E$178</definedName>
    <definedName name="QB_ROW_397340" localSheetId="0" hidden="1">May!$E$192</definedName>
    <definedName name="QB_ROW_398050" localSheetId="0" hidden="1">May!$F$194</definedName>
    <definedName name="QB_ROW_398350" localSheetId="0" hidden="1">May!$F$211</definedName>
    <definedName name="QB_ROW_399050" localSheetId="0" hidden="1">May!$F$179</definedName>
    <definedName name="QB_ROW_399350" localSheetId="0" hidden="1">May!$F$191</definedName>
    <definedName name="QB_ROW_401040" localSheetId="0" hidden="1">May!$E$213</definedName>
    <definedName name="QB_ROW_401340" localSheetId="0" hidden="1">May!$E$234</definedName>
    <definedName name="QB_ROW_402040" localSheetId="0" hidden="1">May!$E$235</definedName>
    <definedName name="QB_ROW_402340" localSheetId="0" hidden="1">May!$E$244</definedName>
    <definedName name="QB_ROW_403040" localSheetId="0" hidden="1">May!$E$245</definedName>
    <definedName name="QB_ROW_403340" localSheetId="0" hidden="1">May!$E$257</definedName>
    <definedName name="QB_ROW_404040" localSheetId="0" hidden="1">May!$E$5</definedName>
    <definedName name="QB_ROW_404250" localSheetId="0" hidden="1">May!$F$48</definedName>
    <definedName name="QB_ROW_404340" localSheetId="0" hidden="1">May!$E$49</definedName>
    <definedName name="QB_ROW_406060" localSheetId="0" hidden="1">May!$G$167</definedName>
    <definedName name="QB_ROW_406360" localSheetId="0" hidden="1">May!$G$171</definedName>
    <definedName name="QB_ROW_407060" localSheetId="0" hidden="1">May!$G$172</definedName>
    <definedName name="QB_ROW_407360" localSheetId="0" hidden="1">May!$G$175</definedName>
    <definedName name="QB_ROW_408060" localSheetId="0" hidden="1">May!$G$158</definedName>
    <definedName name="QB_ROW_408360" localSheetId="0" hidden="1">May!$G$162</definedName>
    <definedName name="QB_ROW_409060" localSheetId="0" hidden="1">May!$G$163</definedName>
    <definedName name="QB_ROW_409360" localSheetId="0" hidden="1">May!$G$166</definedName>
    <definedName name="QB_ROW_410060" localSheetId="0" hidden="1">May!$G$88</definedName>
    <definedName name="QB_ROW_410360" localSheetId="0" hidden="1">May!$G$96</definedName>
    <definedName name="QB_ROW_411060" localSheetId="0" hidden="1">May!$G$97</definedName>
    <definedName name="QB_ROW_411360" localSheetId="0" hidden="1">May!$G$102</definedName>
    <definedName name="QB_ROW_412060" localSheetId="0" hidden="1">May!$G$103</definedName>
    <definedName name="QB_ROW_412360" localSheetId="0" hidden="1">May!$G$108</definedName>
    <definedName name="QB_ROW_413060" localSheetId="0" hidden="1">May!$G$109</definedName>
    <definedName name="QB_ROW_413360" localSheetId="0" hidden="1">May!$G$111</definedName>
    <definedName name="QB_ROW_414060" localSheetId="0" hidden="1">May!$G$182</definedName>
    <definedName name="QB_ROW_414360" localSheetId="0" hidden="1">May!$G$185</definedName>
    <definedName name="QB_ROW_416060" localSheetId="0" hidden="1">May!$G$186</definedName>
    <definedName name="QB_ROW_416360" localSheetId="0" hidden="1">May!$G$190</definedName>
    <definedName name="QB_ROW_418060" localSheetId="0" hidden="1">May!$G$198</definedName>
    <definedName name="QB_ROW_418360" localSheetId="0" hidden="1">May!$G$202</definedName>
    <definedName name="QB_ROW_419060" localSheetId="0" hidden="1">May!$G$208</definedName>
    <definedName name="QB_ROW_419360" localSheetId="0" hidden="1">May!$G$210</definedName>
    <definedName name="QB_ROW_420060" localSheetId="0" hidden="1">May!$G$203</definedName>
    <definedName name="QB_ROW_420360" localSheetId="0" hidden="1">May!$G$207</definedName>
    <definedName name="QB_ROW_421050" localSheetId="0" hidden="1">May!$F$215</definedName>
    <definedName name="QB_ROW_421350" localSheetId="0" hidden="1">May!$F$219</definedName>
    <definedName name="QB_ROW_422050" localSheetId="0" hidden="1">May!$F$225</definedName>
    <definedName name="QB_ROW_422350" localSheetId="0" hidden="1">May!$F$229</definedName>
    <definedName name="QB_ROW_423050" localSheetId="0" hidden="1">May!$F$230</definedName>
    <definedName name="QB_ROW_423350" localSheetId="0" hidden="1">May!$F$233</definedName>
    <definedName name="QB_ROW_424050" localSheetId="0" hidden="1">May!$F$240</definedName>
    <definedName name="QB_ROW_424350" localSheetId="0" hidden="1">May!$F$243</definedName>
    <definedName name="QB_ROW_425050" localSheetId="0" hidden="1">May!$F$237</definedName>
    <definedName name="QB_ROW_425350" localSheetId="0" hidden="1">May!$F$239</definedName>
    <definedName name="QB_ROW_426060" localSheetId="0" hidden="1">May!$G$249</definedName>
    <definedName name="QB_ROW_426360" localSheetId="0" hidden="1">May!$G$251</definedName>
    <definedName name="QB_ROW_428060" localSheetId="0" hidden="1">May!$G$252</definedName>
    <definedName name="QB_ROW_428360" localSheetId="0" hidden="1">May!$G$255</definedName>
    <definedName name="QB_ROW_429050" localSheetId="0" hidden="1">May!$F$246</definedName>
    <definedName name="QB_ROW_429350" localSheetId="0" hidden="1">May!$F$256</definedName>
    <definedName name="QB_ROW_431040" localSheetId="0" hidden="1">May!$E$73</definedName>
    <definedName name="QB_ROW_431340" localSheetId="0" hidden="1">May!$E$113</definedName>
    <definedName name="QB_ROW_433040" localSheetId="0" hidden="1">May!$E$193</definedName>
    <definedName name="QB_ROW_433340" localSheetId="0" hidden="1">May!$E$212</definedName>
    <definedName name="QB_ROW_440260" localSheetId="0" hidden="1">May!$G$45</definedName>
    <definedName name="QB_ROW_445270" localSheetId="0" hidden="1">May!$H$94</definedName>
    <definedName name="QB_ROW_449260" localSheetId="0" hidden="1">May!$G$81</definedName>
    <definedName name="QB_ROW_451260" localSheetId="0" hidden="1">May!$G$87</definedName>
    <definedName name="QB_ROW_456050" localSheetId="0" hidden="1">May!$F$8</definedName>
    <definedName name="QB_ROW_456350" localSheetId="0" hidden="1">May!$F$13</definedName>
    <definedName name="QB_ROW_457050" localSheetId="0" hidden="1">May!$F$16</definedName>
    <definedName name="QB_ROW_457350" localSheetId="0" hidden="1">May!$F$19</definedName>
    <definedName name="QB_ROW_458260" localSheetId="0" hidden="1">May!$G$44</definedName>
    <definedName name="QB_ROW_459050" localSheetId="0" hidden="1">May!$F$34</definedName>
    <definedName name="QB_ROW_459260" localSheetId="0" hidden="1">May!$G$41</definedName>
    <definedName name="QB_ROW_459350" localSheetId="0" hidden="1">May!$F$42</definedName>
    <definedName name="QB_ROW_461260" localSheetId="0" hidden="1">May!$G$24</definedName>
    <definedName name="QB_ROW_506250" localSheetId="0" hidden="1">May!$F$259</definedName>
    <definedName name="QB_ROW_532260" localSheetId="0" hidden="1">May!$G$85</definedName>
    <definedName name="QB_ROW_535240" localSheetId="0" hidden="1">May!$E$63</definedName>
    <definedName name="QB_ROW_599250" localSheetId="0" hidden="1">May!$F$51</definedName>
    <definedName name="QB_ROW_607260" localSheetId="0" hidden="1">May!$G$117</definedName>
    <definedName name="QB_ROW_609250" localSheetId="0" hidden="1">May!$F$236</definedName>
    <definedName name="QB_ROW_611250" localSheetId="0" hidden="1">May!$F$32</definedName>
    <definedName name="QB_ROW_616270" localSheetId="0" hidden="1">May!$H$137</definedName>
    <definedName name="QB_ROW_619040" localSheetId="0" hidden="1">May!$E$258</definedName>
    <definedName name="QB_ROW_619340" localSheetId="0" hidden="1">May!$E$263</definedName>
    <definedName name="QB_ROW_622260" localSheetId="0" hidden="1">May!$G$181</definedName>
    <definedName name="QB_ROW_641250" localSheetId="0" hidden="1">May!$F$56</definedName>
    <definedName name="QB_ROW_642040" localSheetId="0" hidden="1">May!$E$55</definedName>
    <definedName name="QB_ROW_642250" localSheetId="0" hidden="1">May!$F$57</definedName>
    <definedName name="QB_ROW_642340" localSheetId="0" hidden="1">May!$E$58</definedName>
    <definedName name="QB_ROW_672040" localSheetId="0" hidden="1">May!$E$59</definedName>
    <definedName name="QB_ROW_672250" localSheetId="0" hidden="1">May!$F$61</definedName>
    <definedName name="QB_ROW_672340" localSheetId="0" hidden="1">May!$E$62</definedName>
    <definedName name="QB_ROW_673250" localSheetId="0" hidden="1">May!$F$60</definedName>
    <definedName name="QB_ROW_683240" localSheetId="0" hidden="1">May!$E$66</definedName>
    <definedName name="QB_ROW_684240" localSheetId="0" hidden="1">May!$E$68</definedName>
    <definedName name="QB_ROW_687240" localSheetId="0" hidden="1">May!$E$67</definedName>
    <definedName name="QB_ROW_688240" localSheetId="0" hidden="1">May!$E$69</definedName>
    <definedName name="QB_ROW_693250" localSheetId="0" hidden="1">May!$F$260</definedName>
    <definedName name="QB_ROW_695250" localSheetId="0" hidden="1">May!$F$261</definedName>
    <definedName name="QB_ROW_698240" localSheetId="0" hidden="1">May!$E$64</definedName>
    <definedName name="QB_ROW_700050" localSheetId="0" hidden="1">May!$F$43</definedName>
    <definedName name="QB_ROW_700350" localSheetId="0" hidden="1">May!$F$47</definedName>
    <definedName name="QB_ROW_701260" localSheetId="0" hidden="1">May!$G$46</definedName>
    <definedName name="QB_ROW_708240" localSheetId="0" hidden="1">May!$E$270</definedName>
    <definedName name="QB_ROW_711050" localSheetId="0" hidden="1">May!$F$21</definedName>
    <definedName name="QB_ROW_711350" localSheetId="0" hidden="1">May!$F$30</definedName>
    <definedName name="QB_ROW_714060" localSheetId="0" hidden="1">May!$G$140</definedName>
    <definedName name="QB_ROW_714360" localSheetId="0" hidden="1">May!$G$144</definedName>
    <definedName name="QB_ROW_715270" localSheetId="0" hidden="1">May!$H$141</definedName>
    <definedName name="QB_ROW_716270" localSheetId="0" hidden="1">May!$H$142</definedName>
    <definedName name="QB_ROW_717270" localSheetId="0" hidden="1">May!$H$143</definedName>
    <definedName name="QB_ROW_722240" localSheetId="0" hidden="1">May!$E$65</definedName>
    <definedName name="QB_ROW_726270" localSheetId="0" hidden="1">May!$H$188</definedName>
    <definedName name="QB_ROW_7270" localSheetId="0" hidden="1">May!$H$104</definedName>
    <definedName name="QB_ROW_752250" localSheetId="0" hidden="1">May!$F$52</definedName>
    <definedName name="QB_ROW_756270" localSheetId="0" hidden="1">May!$H$136</definedName>
    <definedName name="QB_ROW_759250" localSheetId="0" hidden="1">May!$F$262</definedName>
    <definedName name="QB_ROW_762050" localSheetId="0" hidden="1">May!$F$220</definedName>
    <definedName name="QB_ROW_762350" localSheetId="0" hidden="1">May!$F$224</definedName>
    <definedName name="QB_ROW_76260" localSheetId="0" hidden="1">May!$G$9</definedName>
    <definedName name="QB_ROW_763260" localSheetId="0" hidden="1">May!$G$221</definedName>
    <definedName name="QB_ROW_764260" localSheetId="0" hidden="1">May!$G$222</definedName>
    <definedName name="QB_ROW_765260" localSheetId="0" hidden="1">May!$G$223</definedName>
    <definedName name="QB_ROW_768040" localSheetId="0" hidden="1">May!$E$264</definedName>
    <definedName name="QB_ROW_768340" localSheetId="0" hidden="1">May!$E$269</definedName>
    <definedName name="QB_ROW_769250" localSheetId="0" hidden="1">May!$F$265</definedName>
    <definedName name="QB_ROW_771250" localSheetId="0" hidden="1">May!$F$266</definedName>
    <definedName name="QB_ROW_77260" localSheetId="0" hidden="1">May!$G$10</definedName>
    <definedName name="QB_ROW_773250" localSheetId="0" hidden="1">May!$F$268</definedName>
    <definedName name="QB_ROW_774250" localSheetId="0" hidden="1">May!$F$267</definedName>
    <definedName name="QB_ROW_78260" localSheetId="0" hidden="1">May!$G$11</definedName>
    <definedName name="QB_ROW_788350" localSheetId="0" hidden="1">May!$F$33</definedName>
    <definedName name="QB_ROW_79260" localSheetId="0" hidden="1">May!$G$12</definedName>
    <definedName name="QB_ROW_82250" localSheetId="0" hidden="1">May!$F$14</definedName>
    <definedName name="QB_ROW_84250" localSheetId="0" hidden="1">May!$F$15</definedName>
    <definedName name="QB_ROW_86321" localSheetId="0" hidden="1">May!$C$71</definedName>
    <definedName name="QB_ROW_87260" localSheetId="0" hidden="1">May!$G$17</definedName>
    <definedName name="QB_ROW_89260" localSheetId="0" hidden="1">May!$G$18</definedName>
    <definedName name="QB_ROW_91250" localSheetId="0" hidden="1">May!$F$20</definedName>
    <definedName name="QB_ROW_92260" localSheetId="0" hidden="1">May!$G$22</definedName>
    <definedName name="QB_ROW_93260" localSheetId="0" hidden="1">May!$G$23</definedName>
    <definedName name="QB_ROW_94260" localSheetId="0" hidden="1">May!$G$25</definedName>
    <definedName name="QB_ROW_95260" localSheetId="0" hidden="1">May!$G$26</definedName>
    <definedName name="QBCANSUPPORTUPDATE" localSheetId="0">TRUE</definedName>
    <definedName name="QBCOMPANYFILENAME" localSheetId="0">"F:\dewey beach.qbw"</definedName>
    <definedName name="QBENDDATE" localSheetId="0">20180531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8</definedName>
    <definedName name="QBSTARTDATE" localSheetId="0">20180401</definedName>
  </definedNames>
  <calcPr calcId="125725"/>
</workbook>
</file>

<file path=xl/calcChain.xml><?xml version="1.0" encoding="utf-8"?>
<calcChain xmlns="http://schemas.openxmlformats.org/spreadsheetml/2006/main">
  <c r="M273" i="1"/>
  <c r="K273"/>
  <c r="I273"/>
  <c r="M272"/>
  <c r="K272"/>
  <c r="I272"/>
  <c r="M271"/>
  <c r="K271"/>
  <c r="I271"/>
  <c r="M270"/>
  <c r="M269"/>
  <c r="K269"/>
  <c r="I269"/>
  <c r="M268"/>
  <c r="M267"/>
  <c r="M266"/>
  <c r="M265"/>
  <c r="M263"/>
  <c r="K263"/>
  <c r="I263"/>
  <c r="M262"/>
  <c r="M261"/>
  <c r="M260"/>
  <c r="M259"/>
  <c r="M257"/>
  <c r="K257"/>
  <c r="I257"/>
  <c r="M256"/>
  <c r="K256"/>
  <c r="I256"/>
  <c r="M255"/>
  <c r="K255"/>
  <c r="I255"/>
  <c r="M254"/>
  <c r="M253"/>
  <c r="M251"/>
  <c r="K251"/>
  <c r="I251"/>
  <c r="M250"/>
  <c r="M248"/>
  <c r="M247"/>
  <c r="M244"/>
  <c r="K244"/>
  <c r="I244"/>
  <c r="M243"/>
  <c r="K243"/>
  <c r="I243"/>
  <c r="M242"/>
  <c r="M241"/>
  <c r="M239"/>
  <c r="K239"/>
  <c r="I239"/>
  <c r="M238"/>
  <c r="M236"/>
  <c r="M234"/>
  <c r="K234"/>
  <c r="I234"/>
  <c r="M233"/>
  <c r="K233"/>
  <c r="I233"/>
  <c r="M232"/>
  <c r="M231"/>
  <c r="M229"/>
  <c r="K229"/>
  <c r="I229"/>
  <c r="M228"/>
  <c r="M227"/>
  <c r="M226"/>
  <c r="M224"/>
  <c r="K224"/>
  <c r="I224"/>
  <c r="M223"/>
  <c r="M222"/>
  <c r="M221"/>
  <c r="M219"/>
  <c r="K219"/>
  <c r="I219"/>
  <c r="M218"/>
  <c r="M217"/>
  <c r="M216"/>
  <c r="M214"/>
  <c r="M212"/>
  <c r="K212"/>
  <c r="I212"/>
  <c r="M211"/>
  <c r="K211"/>
  <c r="I211"/>
  <c r="M210"/>
  <c r="K210"/>
  <c r="I210"/>
  <c r="M209"/>
  <c r="M207"/>
  <c r="K207"/>
  <c r="I207"/>
  <c r="M206"/>
  <c r="M205"/>
  <c r="M204"/>
  <c r="M202"/>
  <c r="K202"/>
  <c r="I202"/>
  <c r="M201"/>
  <c r="M200"/>
  <c r="M199"/>
  <c r="M197"/>
  <c r="M196"/>
  <c r="M195"/>
  <c r="M192"/>
  <c r="K192"/>
  <c r="I192"/>
  <c r="M191"/>
  <c r="K191"/>
  <c r="I191"/>
  <c r="M190"/>
  <c r="K190"/>
  <c r="I190"/>
  <c r="M189"/>
  <c r="M188"/>
  <c r="M187"/>
  <c r="M185"/>
  <c r="K185"/>
  <c r="I185"/>
  <c r="M184"/>
  <c r="M183"/>
  <c r="M181"/>
  <c r="M180"/>
  <c r="M177"/>
  <c r="K177"/>
  <c r="I177"/>
  <c r="M176"/>
  <c r="K176"/>
  <c r="I176"/>
  <c r="M175"/>
  <c r="K175"/>
  <c r="I175"/>
  <c r="M174"/>
  <c r="M173"/>
  <c r="M171"/>
  <c r="K171"/>
  <c r="I171"/>
  <c r="M170"/>
  <c r="M169"/>
  <c r="M168"/>
  <c r="M166"/>
  <c r="K166"/>
  <c r="I166"/>
  <c r="M165"/>
  <c r="M164"/>
  <c r="M162"/>
  <c r="K162"/>
  <c r="I162"/>
  <c r="M161"/>
  <c r="M160"/>
  <c r="M159"/>
  <c r="M157"/>
  <c r="M156"/>
  <c r="M155"/>
  <c r="M154"/>
  <c r="M153"/>
  <c r="M150"/>
  <c r="K150"/>
  <c r="I150"/>
  <c r="M149"/>
  <c r="K149"/>
  <c r="I149"/>
  <c r="M148"/>
  <c r="K148"/>
  <c r="I148"/>
  <c r="M147"/>
  <c r="M146"/>
  <c r="M144"/>
  <c r="K144"/>
  <c r="I144"/>
  <c r="M143"/>
  <c r="M142"/>
  <c r="M141"/>
  <c r="M139"/>
  <c r="K139"/>
  <c r="I139"/>
  <c r="M138"/>
  <c r="M137"/>
  <c r="M136"/>
  <c r="M135"/>
  <c r="M134"/>
  <c r="M133"/>
  <c r="M131"/>
  <c r="K131"/>
  <c r="I131"/>
  <c r="M130"/>
  <c r="M129"/>
  <c r="M128"/>
  <c r="M127"/>
  <c r="M125"/>
  <c r="K125"/>
  <c r="I125"/>
  <c r="M124"/>
  <c r="M123"/>
  <c r="M122"/>
  <c r="M121"/>
  <c r="M119"/>
  <c r="M118"/>
  <c r="M117"/>
  <c r="M116"/>
  <c r="M113"/>
  <c r="K113"/>
  <c r="I113"/>
  <c r="M112"/>
  <c r="K112"/>
  <c r="I112"/>
  <c r="M111"/>
  <c r="K111"/>
  <c r="I111"/>
  <c r="M110"/>
  <c r="M108"/>
  <c r="K108"/>
  <c r="I108"/>
  <c r="M107"/>
  <c r="M106"/>
  <c r="M105"/>
  <c r="M104"/>
  <c r="M102"/>
  <c r="K102"/>
  <c r="I102"/>
  <c r="M101"/>
  <c r="M100"/>
  <c r="M99"/>
  <c r="M98"/>
  <c r="M96"/>
  <c r="K96"/>
  <c r="I96"/>
  <c r="M95"/>
  <c r="M94"/>
  <c r="M93"/>
  <c r="M92"/>
  <c r="M91"/>
  <c r="M90"/>
  <c r="M89"/>
  <c r="M87"/>
  <c r="M86"/>
  <c r="M85"/>
  <c r="M84"/>
  <c r="M83"/>
  <c r="M82"/>
  <c r="M81"/>
  <c r="M80"/>
  <c r="M79"/>
  <c r="M78"/>
  <c r="M77"/>
  <c r="M76"/>
  <c r="M75"/>
  <c r="M71"/>
  <c r="K71"/>
  <c r="I71"/>
  <c r="M70"/>
  <c r="K70"/>
  <c r="I70"/>
  <c r="M69"/>
  <c r="M68"/>
  <c r="M67"/>
  <c r="M66"/>
  <c r="M65"/>
  <c r="M64"/>
  <c r="M63"/>
  <c r="M62"/>
  <c r="K62"/>
  <c r="I62"/>
  <c r="M61"/>
  <c r="M60"/>
  <c r="M58"/>
  <c r="K58"/>
  <c r="I58"/>
  <c r="M57"/>
  <c r="M56"/>
  <c r="M54"/>
  <c r="K54"/>
  <c r="I54"/>
  <c r="M53"/>
  <c r="M52"/>
  <c r="M51"/>
  <c r="M49"/>
  <c r="K49"/>
  <c r="I49"/>
  <c r="M48"/>
  <c r="M47"/>
  <c r="K47"/>
  <c r="I47"/>
  <c r="M46"/>
  <c r="M45"/>
  <c r="M44"/>
  <c r="M42"/>
  <c r="K42"/>
  <c r="I42"/>
  <c r="M41"/>
  <c r="M40"/>
  <c r="M39"/>
  <c r="M38"/>
  <c r="M37"/>
  <c r="M36"/>
  <c r="M35"/>
  <c r="M33"/>
  <c r="M32"/>
  <c r="M31"/>
  <c r="M30"/>
  <c r="K30"/>
  <c r="I30"/>
  <c r="M29"/>
  <c r="M28"/>
  <c r="M27"/>
  <c r="M26"/>
  <c r="M25"/>
  <c r="M24"/>
  <c r="M23"/>
  <c r="M22"/>
  <c r="M20"/>
  <c r="M19"/>
  <c r="K19"/>
  <c r="I19"/>
  <c r="M18"/>
  <c r="M17"/>
  <c r="M15"/>
  <c r="M14"/>
  <c r="M13"/>
  <c r="K13"/>
  <c r="I13"/>
  <c r="M12"/>
  <c r="M11"/>
  <c r="M10"/>
  <c r="M9"/>
  <c r="M7"/>
  <c r="M6"/>
</calcChain>
</file>

<file path=xl/sharedStrings.xml><?xml version="1.0" encoding="utf-8"?>
<sst xmlns="http://schemas.openxmlformats.org/spreadsheetml/2006/main" count="274" uniqueCount="274">
  <si>
    <t>Apr - May 18</t>
  </si>
  <si>
    <t>Apr - May 17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</si>
  <si>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</si>
  <si>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</si>
  <si>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</si>
  <si>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</si>
  <si>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</si>
  <si>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</si>
  <si>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</si>
  <si>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</si>
  <si>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</si>
  <si>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</si>
  <si>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</si>
  <si>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</si>
  <si>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</si>
  <si>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4010120 · Beach Fire Permits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</si>
  <si>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</si>
  <si>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</si>
  <si>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</si>
  <si>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</si>
  <si>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</si>
  <si>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</si>
  <si>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</si>
  <si>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</si>
  <si>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</si>
  <si>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</si>
  <si>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</si>
  <si>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</si>
  <si>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4014400 · Traff Fines -  Other Courts</t>
  </si>
  <si>
    <t>4014414 · Ord Fines - Other Courts</t>
  </si>
  <si>
    <t>Total 401300 · Fines Collected</t>
  </si>
  <si>
    <t>4016010 · Bldg Permit Fees</t>
  </si>
  <si>
    <t>4016040 · Marketing Donations</t>
  </si>
  <si>
    <t>4020000 · Patrol Competition Income</t>
  </si>
  <si>
    <t>8010000 · Other Fines and Revenue</t>
  </si>
  <si>
    <t>8010100 · Gain/Loss Sale of Equipment</t>
  </si>
  <si>
    <t>8010210 · Interest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</si>
  <si>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</si>
  <si>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</si>
  <si>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</si>
  <si>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</si>
  <si>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</si>
  <si>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</si>
  <si>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</si>
  <si>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</si>
  <si>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</si>
  <si>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</si>
  <si>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</si>
  <si>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400 · Operating Income - Other</t>
  </si>
  <si>
    <t>Total 400 · Operating Income</t>
  </si>
  <si>
    <t>9020030 · Police Running&amp;Other Event Fees</t>
  </si>
  <si>
    <t>9020031 · Police Run&amp;OtherEvents- Payroll</t>
  </si>
  <si>
    <t>9020032 · Other Towns Police Events Reimb</t>
  </si>
  <si>
    <t>9020030 · Police Running&amp;Other Event Fees - Other</t>
  </si>
  <si>
    <t>Total 9020030 · Police Running&amp;Other Event Fees</t>
  </si>
  <si>
    <t>9030020 · Municipal St Aid Grant (Restr)</t>
  </si>
  <si>
    <t>9030021 · Municipal St Aid Expenditures</t>
  </si>
  <si>
    <t>9030020 · Municipal St Aid Grant (Restr) - Other</t>
  </si>
  <si>
    <t>Total 9030020 · Municipal St Aid Grant (Restr)</t>
  </si>
  <si>
    <t>9030040 · Other Streets Revenue</t>
  </si>
  <si>
    <t>9030041 · Other Streets Expense</t>
  </si>
  <si>
    <t>9030040 · Other Streets Revenue - Other</t>
  </si>
  <si>
    <t>Total 9030040 · Other Streets Revenue</t>
  </si>
  <si>
    <t>9050020 · Beach Program Donations</t>
  </si>
  <si>
    <t>9510020 · Extraordin DBE Property Income</t>
  </si>
  <si>
    <t>9510025 · Monthly Pay towards 300k Total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</si>
  <si>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</si>
  <si>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</si>
  <si>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</si>
  <si>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</si>
  <si>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</si>
  <si>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</si>
  <si>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</si>
  <si>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</si>
  <si>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</si>
  <si>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</si>
  <si>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</si>
  <si>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6010205 · Commissioners/Committee Expense</t>
  </si>
  <si>
    <t>6010210 · Misc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</si>
  <si>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</si>
  <si>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</si>
  <si>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</si>
  <si>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</si>
  <si>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</si>
  <si>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</si>
  <si>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</si>
  <si>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</si>
  <si>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</si>
  <si>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</si>
  <si>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</si>
  <si>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</si>
  <si>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</si>
  <si>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</si>
  <si>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</si>
  <si>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</si>
  <si>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Supplies</t>
  </si>
  <si>
    <t>Total 601A · Administrative</t>
  </si>
  <si>
    <t>601B · Building Expenses</t>
  </si>
  <si>
    <t>6010130 · Building Maintenance &amp; Supplies</t>
  </si>
  <si>
    <t>6010140 · Heat, Electric &amp; Water</t>
  </si>
  <si>
    <t>6010240 · Janitorial/Pest Control Service</t>
  </si>
  <si>
    <t>6010500 · All Utilities</t>
  </si>
  <si>
    <t>Total 601B · Building Expenses</t>
  </si>
  <si>
    <t>601P · Admin Payroll &amp; HR Expenses</t>
  </si>
  <si>
    <t>6010010 · Salary &amp; Wages</t>
  </si>
  <si>
    <t>6010020 · Employee Benefits</t>
  </si>
  <si>
    <t>6010050 · Payroll Taxes</t>
  </si>
  <si>
    <t>6010200 · Pension</t>
  </si>
  <si>
    <t>Total 601P · Admin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</si>
  <si>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</si>
  <si>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</si>
  <si>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</si>
  <si>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</si>
  <si>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</si>
  <si>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</si>
  <si>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</si>
  <si>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</si>
  <si>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</si>
  <si>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</si>
  <si>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</si>
  <si>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</si>
  <si>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</si>
  <si>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</si>
  <si>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</si>
  <si>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</si>
  <si>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</si>
  <si>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</si>
  <si>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</si>
  <si>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6020140 · Heat &amp; Electric</t>
  </si>
  <si>
    <t>6020240 · Janitorial/Pest Control Service</t>
  </si>
  <si>
    <t>6020500 · All Utilities</t>
  </si>
  <si>
    <t>Total 602B · Building Expense</t>
  </si>
  <si>
    <t>602P · Police Payroll &amp; HR Expenses</t>
  </si>
  <si>
    <t>6020010 · Salary &amp; Wages</t>
  </si>
  <si>
    <t>6020020 · Employee Benefits</t>
  </si>
  <si>
    <t>6020050 · Payroll Taxes</t>
  </si>
  <si>
    <t>6020058 · Payroll Funds Paid</t>
  </si>
  <si>
    <t>6020059 · Payroll Funds Received</t>
  </si>
  <si>
    <t>6020191 · Pension</t>
  </si>
  <si>
    <t>Total 602P · Police Payroll &amp; HR Expenses</t>
  </si>
  <si>
    <t>602PA · Police AdminPayroll&amp;HR</t>
  </si>
  <si>
    <t>6020040 · Admin Salary &amp; Wages</t>
  </si>
  <si>
    <t>6020060 · Admin Employ Benefits</t>
  </si>
  <si>
    <t>6020095 · Admin Payroll Taxes</t>
  </si>
  <si>
    <t>Total 602PA · Police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</si>
  <si>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</si>
  <si>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</si>
  <si>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</si>
  <si>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</si>
  <si>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</si>
  <si>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</si>
  <si>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</si>
  <si>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</si>
  <si>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</si>
  <si>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</si>
  <si>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</si>
  <si>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</si>
  <si>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</si>
  <si>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</si>
  <si>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</si>
  <si>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</si>
  <si>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</si>
  <si>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</si>
  <si>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</si>
  <si>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</si>
  <si>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</si>
  <si>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</si>
  <si>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Street Payroll &amp; HR Expenses</t>
  </si>
  <si>
    <t>6030010 · Salary &amp; Wages</t>
  </si>
  <si>
    <t>6030020 · Employee Benefits</t>
  </si>
  <si>
    <t>6030050 · Payroll Taxes</t>
  </si>
  <si>
    <t>Total 603P · Street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</si>
  <si>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</si>
  <si>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</si>
  <si>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</si>
  <si>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</si>
  <si>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</si>
  <si>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</si>
  <si>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</si>
  <si>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</si>
  <si>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</si>
  <si>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</si>
  <si>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</si>
  <si>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</si>
  <si>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6040180 · Supplies</t>
  </si>
  <si>
    <t>Total 604A · Administrative Courts</t>
  </si>
  <si>
    <t>604P · Alderman Payroll &amp; HR Expenses</t>
  </si>
  <si>
    <t>6040010 · Salaries &amp; Wages</t>
  </si>
  <si>
    <t>6040015 · Offset-Bailliff Salary</t>
  </si>
  <si>
    <t>6040050 · Payroll Taxes</t>
  </si>
  <si>
    <t>Total 604P · Alderman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</si>
  <si>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</si>
  <si>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</si>
  <si>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</si>
  <si>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</si>
  <si>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</si>
  <si>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</si>
  <si>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</si>
  <si>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</si>
  <si>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6050015 · Telephone</t>
  </si>
  <si>
    <t>6050070 · Insurance</t>
  </si>
  <si>
    <t>6050180 · Supplies</t>
  </si>
  <si>
    <t>Total 605A · Administrative Beach Safety</t>
  </si>
  <si>
    <t>605P · Lifeguard Payroll &amp; HR Expenses</t>
  </si>
  <si>
    <t>6050010 · Salaries &amp; Wages</t>
  </si>
  <si>
    <t>6050020 · Employee Benefits</t>
  </si>
  <si>
    <t>6050050 · Payroll Taxes</t>
  </si>
  <si>
    <t>Total 605P · Lifeguard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</si>
  <si>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</si>
  <si>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</si>
  <si>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</si>
  <si>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</si>
  <si>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</si>
  <si>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</si>
  <si>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</si>
  <si>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</si>
  <si>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</si>
  <si>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</si>
  <si>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</si>
  <si>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</si>
  <si>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606B · Code Enforcement Building Exp</t>
  </si>
  <si>
    <t>6060130 · Building Maintenance &amp; Supplies</t>
  </si>
  <si>
    <t>6060140 · Heat, Electric &amp; Water</t>
  </si>
  <si>
    <t>6060240 · Pest Control &amp; Janitor</t>
  </si>
  <si>
    <t>Total 606B · Code Enforcement Building Exp</t>
  </si>
  <si>
    <t>606P · Code Payroll &amp; HR Expenses</t>
  </si>
  <si>
    <t>6060010 · Salaries &amp; Wages</t>
  </si>
  <si>
    <t>6060020 · Employee Benefits</t>
  </si>
  <si>
    <t>6060050 · Payroll Taxes</t>
  </si>
  <si>
    <t>Total 606P · Code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</si>
  <si>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</si>
  <si>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</si>
  <si>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</si>
  <si>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</si>
  <si>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</si>
  <si>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</si>
  <si>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</si>
  <si>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</si>
  <si>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</si>
  <si>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</si>
  <si>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</si>
  <si>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</si>
  <si>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</si>
  <si>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</si>
  <si>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</si>
  <si>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</si>
  <si>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</si>
  <si>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</si>
  <si>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</si>
  <si>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608A · Administrative Monitors</t>
  </si>
  <si>
    <t>6080070 · Insurance</t>
  </si>
  <si>
    <t>Total 608A · Administrative Monitors</t>
  </si>
  <si>
    <t>608P · Seasonal Payroll &amp; HR Expenses</t>
  </si>
  <si>
    <t>6080010 · Salaries &amp; Wages</t>
  </si>
  <si>
    <t>6080050 · Payroll Taxes</t>
  </si>
  <si>
    <t>Total 608P · Seasonal Payroll &amp; HR Expenses</t>
  </si>
  <si>
    <t>Total 60801 · Seasonal PD Operating</t>
  </si>
  <si>
    <t>Total 608 · Seasonal PD</t>
  </si>
  <si>
    <t>609 · Town Operating</t>
  </si>
  <si>
    <t>6090103 · Other OperatingCosts-Bayard Ave</t>
  </si>
  <si>
    <t>6090106 · Beautification</t>
  </si>
  <si>
    <t>6090108 · Rainy Day Fund</t>
  </si>
  <si>
    <t>6090110 · Annex Rear Rental Expenses</t>
  </si>
  <si>
    <t>Total 609 · Town Operating</t>
  </si>
  <si>
    <t>610 · Building Inspector</t>
  </si>
  <si>
    <t>6100010 · Salary &amp; Wages</t>
  </si>
  <si>
    <t>6100050 · Taxes</t>
  </si>
  <si>
    <t>6100120 · Gas / Mileage</t>
  </si>
  <si>
    <t>6100150 · Telephone</t>
  </si>
  <si>
    <t>Total 610 · Building Inspector</t>
  </si>
  <si>
    <t>9510030 · Town Hall Property Planning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</si>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</sst>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4" fontId="3" fillId="0" borderId="0" xfId="1" applyNumberFormat="1" applyFont="1"/>
    <xf numFmtId="164" fontId="3" fillId="0" borderId="3" xfId="1" applyNumberFormat="1" applyFont="1" applyBorder="1"/>
    <xf numFmtId="164" fontId="3" fillId="0" borderId="0" xfId="1" applyNumberFormat="1" applyFont="1" applyBorder="1"/>
    <xf numFmtId="164" fontId="3" fillId="0" borderId="4" xfId="1" applyNumberFormat="1" applyFont="1" applyBorder="1"/>
    <xf numFmtId="164" fontId="3" fillId="0" borderId="5" xfId="1" applyNumberFormat="1" applyFont="1" applyBorder="1"/>
    <xf numFmtId="164" fontId="2" fillId="0" borderId="6" xfId="1" applyNumberFormat="1" applyFont="1" applyBorder="1"/>
    <xf numFmtId="164" fontId="2" fillId="0" borderId="0" xfId="1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74"/>
  <sheetViews>
    <sheetView tabSelected="1" workbookViewId="0">
      <pane xSplit="8" ySplit="2" topLeftCell="I248" activePane="bottomRight" state="frozenSplit"/>
      <selection pane="topRight" activeCell="I1" sqref="I1"/>
      <selection pane="bottomLeft" activeCell="A3" sqref="A3"/>
      <selection pane="bottomRight" activeCell="I274" sqref="I274"/>
    </sheetView>
  </sheetViews>
  <sheetFormatPr defaultRowHeight="15" outlineLevelRow="4" outlineLevelCol="1"/>
  <cols>
    <col min="1" max="7" width="3" style="9" customWidth="1"/>
    <col min="8" max="8" width="36.85546875" style="9" customWidth="1"/>
    <col min="9" max="9" width="10.7109375" style="10" bestFit="1" customWidth="1" outlineLevel="1"/>
    <col min="10" max="10" width="2.28515625" style="10" customWidth="1" outlineLevel="1"/>
    <col min="11" max="11" width="10.7109375" style="10" bestFit="1" customWidth="1" outlineLevel="1"/>
    <col min="12" max="12" width="2.28515625" style="10" customWidth="1" outlineLevel="1"/>
    <col min="13" max="13" width="10.42578125" style="10" bestFit="1" customWidth="1"/>
  </cols>
  <sheetData>
    <row r="1" spans="1:13" ht="15.75" thickBot="1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</row>
    <row r="2" spans="1:13" s="8" customFormat="1" ht="16.5" thickTop="1" thickBot="1">
      <c r="A2" s="5"/>
      <c r="B2" s="5"/>
      <c r="C2" s="5"/>
      <c r="D2" s="5"/>
      <c r="E2" s="5"/>
      <c r="F2" s="5"/>
      <c r="G2" s="5"/>
      <c r="H2" s="5"/>
      <c r="I2" s="6" t="s">
        <v>0</v>
      </c>
      <c r="J2" s="7"/>
      <c r="K2" s="6" t="s">
        <v>1</v>
      </c>
      <c r="L2" s="7"/>
      <c r="M2" s="6" t="s">
        <v>2</v>
      </c>
    </row>
    <row r="3" spans="1:13" ht="15.75" thickTop="1">
      <c r="A3" s="1"/>
      <c r="B3" s="1" t="s">
        <v>3</v>
      </c>
      <c r="C3" s="1"/>
      <c r="D3" s="1"/>
      <c r="E3" s="1"/>
      <c r="F3" s="1"/>
      <c r="G3" s="1"/>
      <c r="H3" s="1"/>
      <c r="I3" s="11"/>
      <c r="J3" s="11"/>
      <c r="K3" s="11"/>
      <c r="L3" s="11"/>
      <c r="M3" s="11"/>
    </row>
    <row r="4" spans="1:13" outlineLevel="1">
      <c r="A4" s="1"/>
      <c r="B4" s="1"/>
      <c r="C4" s="1"/>
      <c r="D4" s="1" t="s">
        <v>4</v>
      </c>
      <c r="E4" s="1"/>
      <c r="F4" s="1"/>
      <c r="G4" s="1"/>
      <c r="H4" s="1"/>
      <c r="I4" s="11"/>
      <c r="J4" s="11"/>
      <c r="K4" s="11"/>
      <c r="L4" s="11"/>
      <c r="M4" s="11"/>
    </row>
    <row r="5" spans="1:13" outlineLevel="2">
      <c r="A5" s="1"/>
      <c r="B5" s="1"/>
      <c r="C5" s="1"/>
      <c r="D5" s="1"/>
      <c r="E5" s="1" t="s">
        <v>5</v>
      </c>
      <c r="F5" s="1"/>
      <c r="G5" s="1"/>
      <c r="H5" s="1"/>
      <c r="I5" s="11"/>
      <c r="J5" s="11"/>
      <c r="K5" s="11"/>
      <c r="L5" s="11"/>
      <c r="M5" s="11"/>
    </row>
    <row r="6" spans="1:13" outlineLevel="2">
      <c r="A6" s="1"/>
      <c r="B6" s="1"/>
      <c r="C6" s="1"/>
      <c r="D6" s="1"/>
      <c r="E6" s="1"/>
      <c r="F6" s="1" t="s">
        <v>6</v>
      </c>
      <c r="G6" s="1"/>
      <c r="H6" s="1"/>
      <c r="I6" s="11">
        <v>105180</v>
      </c>
      <c r="J6" s="11"/>
      <c r="K6" s="11">
        <v>93093</v>
      </c>
      <c r="L6" s="11"/>
      <c r="M6" s="11">
        <f>ROUND((I6-K6),5)</f>
        <v>12087</v>
      </c>
    </row>
    <row r="7" spans="1:13" outlineLevel="2">
      <c r="A7" s="1"/>
      <c r="B7" s="1"/>
      <c r="C7" s="1"/>
      <c r="D7" s="1"/>
      <c r="E7" s="1"/>
      <c r="F7" s="1" t="s">
        <v>7</v>
      </c>
      <c r="G7" s="1"/>
      <c r="H7" s="1"/>
      <c r="I7" s="11">
        <v>27896</v>
      </c>
      <c r="J7" s="11"/>
      <c r="K7" s="11">
        <v>28692</v>
      </c>
      <c r="L7" s="11"/>
      <c r="M7" s="11">
        <f>ROUND((I7-K7),5)</f>
        <v>-796</v>
      </c>
    </row>
    <row r="8" spans="1:13" outlineLevel="3">
      <c r="A8" s="1"/>
      <c r="B8" s="1"/>
      <c r="C8" s="1"/>
      <c r="D8" s="1"/>
      <c r="E8" s="1"/>
      <c r="F8" s="1" t="s">
        <v>8</v>
      </c>
      <c r="G8" s="1"/>
      <c r="H8" s="1"/>
      <c r="I8" s="11"/>
      <c r="J8" s="11"/>
      <c r="K8" s="11"/>
      <c r="L8" s="11"/>
      <c r="M8" s="11"/>
    </row>
    <row r="9" spans="1:13" outlineLevel="3">
      <c r="A9" s="1"/>
      <c r="B9" s="1"/>
      <c r="C9" s="1"/>
      <c r="D9" s="1"/>
      <c r="E9" s="1"/>
      <c r="F9" s="1"/>
      <c r="G9" s="1" t="s">
        <v>9</v>
      </c>
      <c r="H9" s="1"/>
      <c r="I9" s="11">
        <v>29696</v>
      </c>
      <c r="J9" s="11"/>
      <c r="K9" s="11">
        <v>35306</v>
      </c>
      <c r="L9" s="11"/>
      <c r="M9" s="11">
        <f t="shared" ref="M9:M15" si="0">ROUND((I9-K9),5)</f>
        <v>-5610</v>
      </c>
    </row>
    <row r="10" spans="1:13" outlineLevel="3">
      <c r="A10" s="1"/>
      <c r="B10" s="1"/>
      <c r="C10" s="1"/>
      <c r="D10" s="1"/>
      <c r="E10" s="1"/>
      <c r="F10" s="1"/>
      <c r="G10" s="1" t="s">
        <v>10</v>
      </c>
      <c r="H10" s="1"/>
      <c r="I10" s="11">
        <v>3485</v>
      </c>
      <c r="J10" s="11"/>
      <c r="K10" s="11">
        <v>1755</v>
      </c>
      <c r="L10" s="11"/>
      <c r="M10" s="11">
        <f t="shared" si="0"/>
        <v>1730</v>
      </c>
    </row>
    <row r="11" spans="1:13" outlineLevel="3">
      <c r="A11" s="1"/>
      <c r="B11" s="1"/>
      <c r="C11" s="1"/>
      <c r="D11" s="1"/>
      <c r="E11" s="1"/>
      <c r="F11" s="1"/>
      <c r="G11" s="1" t="s">
        <v>11</v>
      </c>
      <c r="H11" s="1"/>
      <c r="I11" s="11">
        <v>20675</v>
      </c>
      <c r="J11" s="11"/>
      <c r="K11" s="11">
        <v>21029</v>
      </c>
      <c r="L11" s="11"/>
      <c r="M11" s="11">
        <f t="shared" si="0"/>
        <v>-354</v>
      </c>
    </row>
    <row r="12" spans="1:13" ht="15.75" outlineLevel="3" thickBot="1">
      <c r="A12" s="1"/>
      <c r="B12" s="1"/>
      <c r="C12" s="1"/>
      <c r="D12" s="1"/>
      <c r="E12" s="1"/>
      <c r="F12" s="1"/>
      <c r="G12" s="1" t="s">
        <v>12</v>
      </c>
      <c r="H12" s="1"/>
      <c r="I12" s="12">
        <v>436</v>
      </c>
      <c r="J12" s="11"/>
      <c r="K12" s="12">
        <v>545</v>
      </c>
      <c r="L12" s="11"/>
      <c r="M12" s="12">
        <f t="shared" si="0"/>
        <v>-109</v>
      </c>
    </row>
    <row r="13" spans="1:13" outlineLevel="2">
      <c r="A13" s="1"/>
      <c r="B13" s="1"/>
      <c r="C13" s="1"/>
      <c r="D13" s="1"/>
      <c r="E13" s="1"/>
      <c r="F13" s="1" t="s">
        <v>13</v>
      </c>
      <c r="G13" s="1"/>
      <c r="H13" s="1"/>
      <c r="I13" s="11">
        <f>ROUND(SUM(I8:I12),5)</f>
        <v>54292</v>
      </c>
      <c r="J13" s="11"/>
      <c r="K13" s="11">
        <f>ROUND(SUM(K8:K12),5)</f>
        <v>58635</v>
      </c>
      <c r="L13" s="11"/>
      <c r="M13" s="11">
        <f t="shared" si="0"/>
        <v>-4343</v>
      </c>
    </row>
    <row r="14" spans="1:13" outlineLevel="2">
      <c r="A14" s="1"/>
      <c r="B14" s="1"/>
      <c r="C14" s="1"/>
      <c r="D14" s="1"/>
      <c r="E14" s="1"/>
      <c r="F14" s="1" t="s">
        <v>14</v>
      </c>
      <c r="G14" s="1"/>
      <c r="H14" s="1"/>
      <c r="I14" s="11">
        <v>10910</v>
      </c>
      <c r="J14" s="11"/>
      <c r="K14" s="11">
        <v>10987</v>
      </c>
      <c r="L14" s="11"/>
      <c r="M14" s="11">
        <f t="shared" si="0"/>
        <v>-77</v>
      </c>
    </row>
    <row r="15" spans="1:13" outlineLevel="2">
      <c r="A15" s="1"/>
      <c r="B15" s="1"/>
      <c r="C15" s="1"/>
      <c r="D15" s="1"/>
      <c r="E15" s="1"/>
      <c r="F15" s="1" t="s">
        <v>15</v>
      </c>
      <c r="G15" s="1"/>
      <c r="H15" s="1"/>
      <c r="I15" s="11">
        <v>4555</v>
      </c>
      <c r="J15" s="11"/>
      <c r="K15" s="11">
        <v>270</v>
      </c>
      <c r="L15" s="11"/>
      <c r="M15" s="11">
        <f t="shared" si="0"/>
        <v>4285</v>
      </c>
    </row>
    <row r="16" spans="1:13" outlineLevel="3">
      <c r="A16" s="1"/>
      <c r="B16" s="1"/>
      <c r="C16" s="1"/>
      <c r="D16" s="1"/>
      <c r="E16" s="1"/>
      <c r="F16" s="1" t="s">
        <v>16</v>
      </c>
      <c r="G16" s="1"/>
      <c r="H16" s="1"/>
      <c r="I16" s="11"/>
      <c r="J16" s="11"/>
      <c r="K16" s="11"/>
      <c r="L16" s="11"/>
      <c r="M16" s="11"/>
    </row>
    <row r="17" spans="1:13" outlineLevel="3">
      <c r="A17" s="1"/>
      <c r="B17" s="1"/>
      <c r="C17" s="1"/>
      <c r="D17" s="1"/>
      <c r="E17" s="1"/>
      <c r="F17" s="1"/>
      <c r="G17" s="1" t="s">
        <v>17</v>
      </c>
      <c r="H17" s="1"/>
      <c r="I17" s="11">
        <v>237440</v>
      </c>
      <c r="J17" s="11"/>
      <c r="K17" s="11">
        <v>231434</v>
      </c>
      <c r="L17" s="11"/>
      <c r="M17" s="11">
        <f>ROUND((I17-K17),5)</f>
        <v>6006</v>
      </c>
    </row>
    <row r="18" spans="1:13" ht="15.75" outlineLevel="3" thickBot="1">
      <c r="A18" s="1"/>
      <c r="B18" s="1"/>
      <c r="C18" s="1"/>
      <c r="D18" s="1"/>
      <c r="E18" s="1"/>
      <c r="F18" s="1"/>
      <c r="G18" s="1" t="s">
        <v>18</v>
      </c>
      <c r="H18" s="1"/>
      <c r="I18" s="12">
        <v>5332</v>
      </c>
      <c r="J18" s="11"/>
      <c r="K18" s="12">
        <v>23893</v>
      </c>
      <c r="L18" s="11"/>
      <c r="M18" s="12">
        <f>ROUND((I18-K18),5)</f>
        <v>-18561</v>
      </c>
    </row>
    <row r="19" spans="1:13" outlineLevel="2">
      <c r="A19" s="1"/>
      <c r="B19" s="1"/>
      <c r="C19" s="1"/>
      <c r="D19" s="1"/>
      <c r="E19" s="1"/>
      <c r="F19" s="1" t="s">
        <v>19</v>
      </c>
      <c r="G19" s="1"/>
      <c r="H19" s="1"/>
      <c r="I19" s="11">
        <f>ROUND(SUM(I16:I18),5)</f>
        <v>242772</v>
      </c>
      <c r="J19" s="11"/>
      <c r="K19" s="11">
        <f>ROUND(SUM(K16:K18),5)</f>
        <v>255327</v>
      </c>
      <c r="L19" s="11"/>
      <c r="M19" s="11">
        <f>ROUND((I19-K19),5)</f>
        <v>-12555</v>
      </c>
    </row>
    <row r="20" spans="1:13" outlineLevel="2">
      <c r="A20" s="1"/>
      <c r="B20" s="1"/>
      <c r="C20" s="1"/>
      <c r="D20" s="1"/>
      <c r="E20" s="1"/>
      <c r="F20" s="1" t="s">
        <v>20</v>
      </c>
      <c r="G20" s="1"/>
      <c r="H20" s="1"/>
      <c r="I20" s="11">
        <v>2938</v>
      </c>
      <c r="J20" s="11"/>
      <c r="K20" s="11">
        <v>16801</v>
      </c>
      <c r="L20" s="11"/>
      <c r="M20" s="11">
        <f>ROUND((I20-K20),5)</f>
        <v>-13863</v>
      </c>
    </row>
    <row r="21" spans="1:13" outlineLevel="3">
      <c r="A21" s="1"/>
      <c r="B21" s="1"/>
      <c r="C21" s="1"/>
      <c r="D21" s="1"/>
      <c r="E21" s="1"/>
      <c r="F21" s="1" t="s">
        <v>21</v>
      </c>
      <c r="G21" s="1"/>
      <c r="H21" s="1"/>
      <c r="I21" s="11"/>
      <c r="J21" s="11"/>
      <c r="K21" s="11"/>
      <c r="L21" s="11"/>
      <c r="M21" s="11"/>
    </row>
    <row r="22" spans="1:13" outlineLevel="3">
      <c r="A22" s="1"/>
      <c r="B22" s="1"/>
      <c r="C22" s="1"/>
      <c r="D22" s="1"/>
      <c r="E22" s="1"/>
      <c r="F22" s="1"/>
      <c r="G22" s="1" t="s">
        <v>22</v>
      </c>
      <c r="H22" s="1"/>
      <c r="I22" s="11">
        <v>22696</v>
      </c>
      <c r="J22" s="11"/>
      <c r="K22" s="11">
        <v>10403</v>
      </c>
      <c r="L22" s="11"/>
      <c r="M22" s="11">
        <f t="shared" ref="M22:M33" si="1">ROUND((I22-K22),5)</f>
        <v>12293</v>
      </c>
    </row>
    <row r="23" spans="1:13" outlineLevel="3">
      <c r="A23" s="1"/>
      <c r="B23" s="1"/>
      <c r="C23" s="1"/>
      <c r="D23" s="1"/>
      <c r="E23" s="1"/>
      <c r="F23" s="1"/>
      <c r="G23" s="1" t="s">
        <v>23</v>
      </c>
      <c r="H23" s="1"/>
      <c r="I23" s="11">
        <v>582</v>
      </c>
      <c r="J23" s="11"/>
      <c r="K23" s="11">
        <v>881</v>
      </c>
      <c r="L23" s="11"/>
      <c r="M23" s="11">
        <f t="shared" si="1"/>
        <v>-299</v>
      </c>
    </row>
    <row r="24" spans="1:13" outlineLevel="3">
      <c r="A24" s="1"/>
      <c r="B24" s="1"/>
      <c r="C24" s="1"/>
      <c r="D24" s="1"/>
      <c r="E24" s="1"/>
      <c r="F24" s="1"/>
      <c r="G24" s="1" t="s">
        <v>24</v>
      </c>
      <c r="H24" s="1"/>
      <c r="I24" s="11">
        <v>149</v>
      </c>
      <c r="J24" s="11"/>
      <c r="K24" s="11">
        <v>1744</v>
      </c>
      <c r="L24" s="11"/>
      <c r="M24" s="11">
        <f t="shared" si="1"/>
        <v>-1595</v>
      </c>
    </row>
    <row r="25" spans="1:13" outlineLevel="3">
      <c r="A25" s="1"/>
      <c r="B25" s="1"/>
      <c r="C25" s="1"/>
      <c r="D25" s="1"/>
      <c r="E25" s="1"/>
      <c r="F25" s="1"/>
      <c r="G25" s="1" t="s">
        <v>25</v>
      </c>
      <c r="H25" s="1"/>
      <c r="I25" s="11">
        <v>3684</v>
      </c>
      <c r="J25" s="11"/>
      <c r="K25" s="11">
        <v>3378</v>
      </c>
      <c r="L25" s="11"/>
      <c r="M25" s="11">
        <f t="shared" si="1"/>
        <v>306</v>
      </c>
    </row>
    <row r="26" spans="1:13" outlineLevel="3">
      <c r="A26" s="1"/>
      <c r="B26" s="1"/>
      <c r="C26" s="1"/>
      <c r="D26" s="1"/>
      <c r="E26" s="1"/>
      <c r="F26" s="1"/>
      <c r="G26" s="1" t="s">
        <v>26</v>
      </c>
      <c r="H26" s="1"/>
      <c r="I26" s="11">
        <v>1869</v>
      </c>
      <c r="J26" s="11"/>
      <c r="K26" s="11">
        <v>3655</v>
      </c>
      <c r="L26" s="11"/>
      <c r="M26" s="11">
        <f t="shared" si="1"/>
        <v>-1786</v>
      </c>
    </row>
    <row r="27" spans="1:13" outlineLevel="3">
      <c r="A27" s="1"/>
      <c r="B27" s="1"/>
      <c r="C27" s="1"/>
      <c r="D27" s="1"/>
      <c r="E27" s="1"/>
      <c r="F27" s="1"/>
      <c r="G27" s="1" t="s">
        <v>27</v>
      </c>
      <c r="H27" s="1"/>
      <c r="I27" s="11">
        <v>90</v>
      </c>
      <c r="J27" s="11"/>
      <c r="K27" s="11">
        <v>140</v>
      </c>
      <c r="L27" s="11"/>
      <c r="M27" s="11">
        <f t="shared" si="1"/>
        <v>-50</v>
      </c>
    </row>
    <row r="28" spans="1:13" outlineLevel="3">
      <c r="A28" s="1"/>
      <c r="B28" s="1"/>
      <c r="C28" s="1"/>
      <c r="D28" s="1"/>
      <c r="E28" s="1"/>
      <c r="F28" s="1"/>
      <c r="G28" s="1" t="s">
        <v>28</v>
      </c>
      <c r="H28" s="1"/>
      <c r="I28" s="11">
        <v>0</v>
      </c>
      <c r="J28" s="11"/>
      <c r="K28" s="11">
        <v>74</v>
      </c>
      <c r="L28" s="11"/>
      <c r="M28" s="11">
        <f t="shared" si="1"/>
        <v>-74</v>
      </c>
    </row>
    <row r="29" spans="1:13" ht="15.75" outlineLevel="3" thickBot="1">
      <c r="A29" s="1"/>
      <c r="B29" s="1"/>
      <c r="C29" s="1"/>
      <c r="D29" s="1"/>
      <c r="E29" s="1"/>
      <c r="F29" s="1"/>
      <c r="G29" s="1" t="s">
        <v>29</v>
      </c>
      <c r="H29" s="1"/>
      <c r="I29" s="12">
        <v>593</v>
      </c>
      <c r="J29" s="11"/>
      <c r="K29" s="12">
        <v>375</v>
      </c>
      <c r="L29" s="11"/>
      <c r="M29" s="12">
        <f t="shared" si="1"/>
        <v>218</v>
      </c>
    </row>
    <row r="30" spans="1:13" outlineLevel="2">
      <c r="A30" s="1"/>
      <c r="B30" s="1"/>
      <c r="C30" s="1"/>
      <c r="D30" s="1"/>
      <c r="E30" s="1"/>
      <c r="F30" s="1" t="s">
        <v>30</v>
      </c>
      <c r="G30" s="1"/>
      <c r="H30" s="1"/>
      <c r="I30" s="11">
        <f>ROUND(SUM(I21:I29),5)</f>
        <v>29663</v>
      </c>
      <c r="J30" s="11"/>
      <c r="K30" s="11">
        <f>ROUND(SUM(K21:K29),5)</f>
        <v>20650</v>
      </c>
      <c r="L30" s="11"/>
      <c r="M30" s="11">
        <f t="shared" si="1"/>
        <v>9013</v>
      </c>
    </row>
    <row r="31" spans="1:13" outlineLevel="2">
      <c r="A31" s="1"/>
      <c r="B31" s="1"/>
      <c r="C31" s="1"/>
      <c r="D31" s="1"/>
      <c r="E31" s="1"/>
      <c r="F31" s="1" t="s">
        <v>31</v>
      </c>
      <c r="G31" s="1"/>
      <c r="H31" s="1"/>
      <c r="I31" s="11">
        <v>39360</v>
      </c>
      <c r="J31" s="11"/>
      <c r="K31" s="11">
        <v>86677</v>
      </c>
      <c r="L31" s="11"/>
      <c r="M31" s="11">
        <f t="shared" si="1"/>
        <v>-47317</v>
      </c>
    </row>
    <row r="32" spans="1:13" outlineLevel="2">
      <c r="A32" s="1"/>
      <c r="B32" s="1"/>
      <c r="C32" s="1"/>
      <c r="D32" s="1"/>
      <c r="E32" s="1"/>
      <c r="F32" s="1" t="s">
        <v>32</v>
      </c>
      <c r="G32" s="1"/>
      <c r="H32" s="1"/>
      <c r="I32" s="11">
        <v>37630</v>
      </c>
      <c r="J32" s="11"/>
      <c r="K32" s="11">
        <v>0</v>
      </c>
      <c r="L32" s="11"/>
      <c r="M32" s="11">
        <f t="shared" si="1"/>
        <v>37630</v>
      </c>
    </row>
    <row r="33" spans="1:13" outlineLevel="2">
      <c r="A33" s="1"/>
      <c r="B33" s="1"/>
      <c r="C33" s="1"/>
      <c r="D33" s="1"/>
      <c r="E33" s="1"/>
      <c r="F33" s="1" t="s">
        <v>33</v>
      </c>
      <c r="G33" s="1"/>
      <c r="H33" s="1"/>
      <c r="I33" s="11">
        <v>0</v>
      </c>
      <c r="J33" s="11"/>
      <c r="K33" s="11">
        <v>20</v>
      </c>
      <c r="L33" s="11"/>
      <c r="M33" s="11">
        <f t="shared" si="1"/>
        <v>-20</v>
      </c>
    </row>
    <row r="34" spans="1:13" outlineLevel="3">
      <c r="A34" s="1"/>
      <c r="B34" s="1"/>
      <c r="C34" s="1"/>
      <c r="D34" s="1"/>
      <c r="E34" s="1"/>
      <c r="F34" s="1" t="s">
        <v>34</v>
      </c>
      <c r="G34" s="1"/>
      <c r="H34" s="1"/>
      <c r="I34" s="11"/>
      <c r="J34" s="11"/>
      <c r="K34" s="11"/>
      <c r="L34" s="11"/>
      <c r="M34" s="11"/>
    </row>
    <row r="35" spans="1:13" outlineLevel="3">
      <c r="A35" s="1"/>
      <c r="B35" s="1"/>
      <c r="C35" s="1"/>
      <c r="D35" s="1"/>
      <c r="E35" s="1"/>
      <c r="F35" s="1"/>
      <c r="G35" s="1" t="s">
        <v>35</v>
      </c>
      <c r="H35" s="1"/>
      <c r="I35" s="11">
        <v>0</v>
      </c>
      <c r="J35" s="11"/>
      <c r="K35" s="11">
        <v>1515</v>
      </c>
      <c r="L35" s="11"/>
      <c r="M35" s="11">
        <f t="shared" ref="M35:M42" si="2">ROUND((I35-K35),5)</f>
        <v>-1515</v>
      </c>
    </row>
    <row r="36" spans="1:13" outlineLevel="3">
      <c r="A36" s="1"/>
      <c r="B36" s="1"/>
      <c r="C36" s="1"/>
      <c r="D36" s="1"/>
      <c r="E36" s="1"/>
      <c r="F36" s="1"/>
      <c r="G36" s="1" t="s">
        <v>36</v>
      </c>
      <c r="H36" s="1"/>
      <c r="I36" s="11">
        <v>167</v>
      </c>
      <c r="J36" s="11"/>
      <c r="K36" s="11">
        <v>156</v>
      </c>
      <c r="L36" s="11"/>
      <c r="M36" s="11">
        <f t="shared" si="2"/>
        <v>11</v>
      </c>
    </row>
    <row r="37" spans="1:13" outlineLevel="3">
      <c r="A37" s="1"/>
      <c r="B37" s="1"/>
      <c r="C37" s="1"/>
      <c r="D37" s="1"/>
      <c r="E37" s="1"/>
      <c r="F37" s="1"/>
      <c r="G37" s="1" t="s">
        <v>37</v>
      </c>
      <c r="H37" s="1"/>
      <c r="I37" s="11">
        <v>0</v>
      </c>
      <c r="J37" s="11"/>
      <c r="K37" s="11">
        <v>44</v>
      </c>
      <c r="L37" s="11"/>
      <c r="M37" s="11">
        <f t="shared" si="2"/>
        <v>-44</v>
      </c>
    </row>
    <row r="38" spans="1:13" outlineLevel="3">
      <c r="A38" s="1"/>
      <c r="B38" s="1"/>
      <c r="C38" s="1"/>
      <c r="D38" s="1"/>
      <c r="E38" s="1"/>
      <c r="F38" s="1"/>
      <c r="G38" s="1" t="s">
        <v>38</v>
      </c>
      <c r="H38" s="1"/>
      <c r="I38" s="11">
        <v>75</v>
      </c>
      <c r="J38" s="11"/>
      <c r="K38" s="11">
        <v>25</v>
      </c>
      <c r="L38" s="11"/>
      <c r="M38" s="11">
        <f t="shared" si="2"/>
        <v>50</v>
      </c>
    </row>
    <row r="39" spans="1:13" outlineLevel="3">
      <c r="A39" s="1"/>
      <c r="B39" s="1"/>
      <c r="C39" s="1"/>
      <c r="D39" s="1"/>
      <c r="E39" s="1"/>
      <c r="F39" s="1"/>
      <c r="G39" s="1" t="s">
        <v>39</v>
      </c>
      <c r="H39" s="1"/>
      <c r="I39" s="11">
        <v>5490</v>
      </c>
      <c r="J39" s="11"/>
      <c r="K39" s="11">
        <v>8365</v>
      </c>
      <c r="L39" s="11"/>
      <c r="M39" s="11">
        <f t="shared" si="2"/>
        <v>-2875</v>
      </c>
    </row>
    <row r="40" spans="1:13" outlineLevel="3">
      <c r="A40" s="1"/>
      <c r="B40" s="1"/>
      <c r="C40" s="1"/>
      <c r="D40" s="1"/>
      <c r="E40" s="1"/>
      <c r="F40" s="1"/>
      <c r="G40" s="1" t="s">
        <v>40</v>
      </c>
      <c r="H40" s="1"/>
      <c r="I40" s="11">
        <v>612</v>
      </c>
      <c r="J40" s="11"/>
      <c r="K40" s="11">
        <v>700</v>
      </c>
      <c r="L40" s="11"/>
      <c r="M40" s="11">
        <f t="shared" si="2"/>
        <v>-88</v>
      </c>
    </row>
    <row r="41" spans="1:13" ht="15.75" outlineLevel="3" thickBot="1">
      <c r="A41" s="1"/>
      <c r="B41" s="1"/>
      <c r="C41" s="1"/>
      <c r="D41" s="1"/>
      <c r="E41" s="1"/>
      <c r="F41" s="1"/>
      <c r="G41" s="1" t="s">
        <v>41</v>
      </c>
      <c r="H41" s="1"/>
      <c r="I41" s="12">
        <v>0</v>
      </c>
      <c r="J41" s="11"/>
      <c r="K41" s="12">
        <v>7</v>
      </c>
      <c r="L41" s="11"/>
      <c r="M41" s="12">
        <f t="shared" si="2"/>
        <v>-7</v>
      </c>
    </row>
    <row r="42" spans="1:13" outlineLevel="2">
      <c r="A42" s="1"/>
      <c r="B42" s="1"/>
      <c r="C42" s="1"/>
      <c r="D42" s="1"/>
      <c r="E42" s="1"/>
      <c r="F42" s="1" t="s">
        <v>42</v>
      </c>
      <c r="G42" s="1"/>
      <c r="H42" s="1"/>
      <c r="I42" s="11">
        <f>ROUND(SUM(I34:I41),5)</f>
        <v>6344</v>
      </c>
      <c r="J42" s="11"/>
      <c r="K42" s="11">
        <f>ROUND(SUM(K34:K41),5)</f>
        <v>10812</v>
      </c>
      <c r="L42" s="11"/>
      <c r="M42" s="11">
        <f t="shared" si="2"/>
        <v>-4468</v>
      </c>
    </row>
    <row r="43" spans="1:13" outlineLevel="3">
      <c r="A43" s="1"/>
      <c r="B43" s="1"/>
      <c r="C43" s="1"/>
      <c r="D43" s="1"/>
      <c r="E43" s="1"/>
      <c r="F43" s="1" t="s">
        <v>43</v>
      </c>
      <c r="G43" s="1"/>
      <c r="H43" s="1"/>
      <c r="I43" s="11"/>
      <c r="J43" s="11"/>
      <c r="K43" s="11"/>
      <c r="L43" s="11"/>
      <c r="M43" s="11"/>
    </row>
    <row r="44" spans="1:13" outlineLevel="3">
      <c r="A44" s="1"/>
      <c r="B44" s="1"/>
      <c r="C44" s="1"/>
      <c r="D44" s="1"/>
      <c r="E44" s="1"/>
      <c r="F44" s="1"/>
      <c r="G44" s="1" t="s">
        <v>44</v>
      </c>
      <c r="H44" s="1"/>
      <c r="I44" s="11">
        <v>2503</v>
      </c>
      <c r="J44" s="11"/>
      <c r="K44" s="11">
        <v>860</v>
      </c>
      <c r="L44" s="11"/>
      <c r="M44" s="11">
        <f t="shared" ref="M44:M49" si="3">ROUND((I44-K44),5)</f>
        <v>1643</v>
      </c>
    </row>
    <row r="45" spans="1:13" outlineLevel="3">
      <c r="A45" s="1"/>
      <c r="B45" s="1"/>
      <c r="C45" s="1"/>
      <c r="D45" s="1"/>
      <c r="E45" s="1"/>
      <c r="F45" s="1"/>
      <c r="G45" s="1" t="s">
        <v>45</v>
      </c>
      <c r="H45" s="1"/>
      <c r="I45" s="11">
        <v>-1128</v>
      </c>
      <c r="J45" s="11"/>
      <c r="K45" s="11">
        <v>-623</v>
      </c>
      <c r="L45" s="11"/>
      <c r="M45" s="11">
        <f t="shared" si="3"/>
        <v>-505</v>
      </c>
    </row>
    <row r="46" spans="1:13" ht="15.75" outlineLevel="3" thickBot="1">
      <c r="A46" s="1"/>
      <c r="B46" s="1"/>
      <c r="C46" s="1"/>
      <c r="D46" s="1"/>
      <c r="E46" s="1"/>
      <c r="F46" s="1"/>
      <c r="G46" s="1" t="s">
        <v>46</v>
      </c>
      <c r="H46" s="1"/>
      <c r="I46" s="12">
        <v>-405</v>
      </c>
      <c r="J46" s="11"/>
      <c r="K46" s="12">
        <v>-403</v>
      </c>
      <c r="L46" s="11"/>
      <c r="M46" s="12">
        <f t="shared" si="3"/>
        <v>-2</v>
      </c>
    </row>
    <row r="47" spans="1:13" outlineLevel="2">
      <c r="A47" s="1"/>
      <c r="B47" s="1"/>
      <c r="C47" s="1"/>
      <c r="D47" s="1"/>
      <c r="E47" s="1"/>
      <c r="F47" s="1" t="s">
        <v>47</v>
      </c>
      <c r="G47" s="1"/>
      <c r="H47" s="1"/>
      <c r="I47" s="11">
        <f>ROUND(SUM(I43:I46),5)</f>
        <v>970</v>
      </c>
      <c r="J47" s="11"/>
      <c r="K47" s="11">
        <f>ROUND(SUM(K43:K46),5)</f>
        <v>-166</v>
      </c>
      <c r="L47" s="11"/>
      <c r="M47" s="11">
        <f t="shared" si="3"/>
        <v>1136</v>
      </c>
    </row>
    <row r="48" spans="1:13" ht="15.75" outlineLevel="2" thickBot="1">
      <c r="A48" s="1"/>
      <c r="B48" s="1"/>
      <c r="C48" s="1"/>
      <c r="D48" s="1"/>
      <c r="E48" s="1"/>
      <c r="F48" s="1" t="s">
        <v>48</v>
      </c>
      <c r="G48" s="1"/>
      <c r="H48" s="1"/>
      <c r="I48" s="12">
        <v>825</v>
      </c>
      <c r="J48" s="11"/>
      <c r="K48" s="12">
        <v>0</v>
      </c>
      <c r="L48" s="11"/>
      <c r="M48" s="12">
        <f t="shared" si="3"/>
        <v>825</v>
      </c>
    </row>
    <row r="49" spans="1:13" outlineLevel="1">
      <c r="A49" s="1"/>
      <c r="B49" s="1"/>
      <c r="C49" s="1"/>
      <c r="D49" s="1"/>
      <c r="E49" s="1" t="s">
        <v>49</v>
      </c>
      <c r="F49" s="1"/>
      <c r="G49" s="1"/>
      <c r="H49" s="1"/>
      <c r="I49" s="11">
        <f>ROUND(SUM(I5:I7)+SUM(I13:I15)+SUM(I19:I20)+SUM(I30:I33)+I42+SUM(I47:I48),5)</f>
        <v>563335</v>
      </c>
      <c r="J49" s="11"/>
      <c r="K49" s="11">
        <f>ROUND(SUM(K5:K7)+SUM(K13:K15)+SUM(K19:K20)+SUM(K30:K33)+K42+SUM(K47:K48),5)</f>
        <v>581798</v>
      </c>
      <c r="L49" s="11"/>
      <c r="M49" s="11">
        <f t="shared" si="3"/>
        <v>-18463</v>
      </c>
    </row>
    <row r="50" spans="1:13" outlineLevel="2">
      <c r="A50" s="1"/>
      <c r="B50" s="1"/>
      <c r="C50" s="1"/>
      <c r="D50" s="1"/>
      <c r="E50" s="1" t="s">
        <v>50</v>
      </c>
      <c r="F50" s="1"/>
      <c r="G50" s="1"/>
      <c r="H50" s="1"/>
      <c r="I50" s="11"/>
      <c r="J50" s="11"/>
      <c r="K50" s="11"/>
      <c r="L50" s="11"/>
      <c r="M50" s="11"/>
    </row>
    <row r="51" spans="1:13" outlineLevel="2">
      <c r="A51" s="1"/>
      <c r="B51" s="1"/>
      <c r="C51" s="1"/>
      <c r="D51" s="1"/>
      <c r="E51" s="1"/>
      <c r="F51" s="1" t="s">
        <v>51</v>
      </c>
      <c r="G51" s="1"/>
      <c r="H51" s="1"/>
      <c r="I51" s="11">
        <v>3068</v>
      </c>
      <c r="J51" s="11"/>
      <c r="K51" s="11">
        <v>-3000</v>
      </c>
      <c r="L51" s="11"/>
      <c r="M51" s="11">
        <f>ROUND((I51-K51),5)</f>
        <v>6068</v>
      </c>
    </row>
    <row r="52" spans="1:13" outlineLevel="2">
      <c r="A52" s="1"/>
      <c r="B52" s="1"/>
      <c r="C52" s="1"/>
      <c r="D52" s="1"/>
      <c r="E52" s="1"/>
      <c r="F52" s="1" t="s">
        <v>52</v>
      </c>
      <c r="G52" s="1"/>
      <c r="H52" s="1"/>
      <c r="I52" s="11">
        <v>0</v>
      </c>
      <c r="J52" s="11"/>
      <c r="K52" s="11">
        <v>-3400</v>
      </c>
      <c r="L52" s="11"/>
      <c r="M52" s="11">
        <f>ROUND((I52-K52),5)</f>
        <v>3400</v>
      </c>
    </row>
    <row r="53" spans="1:13" ht="15.75" outlineLevel="2" thickBot="1">
      <c r="A53" s="1"/>
      <c r="B53" s="1"/>
      <c r="C53" s="1"/>
      <c r="D53" s="1"/>
      <c r="E53" s="1"/>
      <c r="F53" s="1" t="s">
        <v>53</v>
      </c>
      <c r="G53" s="1"/>
      <c r="H53" s="1"/>
      <c r="I53" s="12">
        <v>0</v>
      </c>
      <c r="J53" s="11"/>
      <c r="K53" s="12">
        <v>6400</v>
      </c>
      <c r="L53" s="11"/>
      <c r="M53" s="12">
        <f>ROUND((I53-K53),5)</f>
        <v>-6400</v>
      </c>
    </row>
    <row r="54" spans="1:13" outlineLevel="1">
      <c r="A54" s="1"/>
      <c r="B54" s="1"/>
      <c r="C54" s="1"/>
      <c r="D54" s="1"/>
      <c r="E54" s="1" t="s">
        <v>54</v>
      </c>
      <c r="F54" s="1"/>
      <c r="G54" s="1"/>
      <c r="H54" s="1"/>
      <c r="I54" s="11">
        <f>ROUND(SUM(I50:I53),5)</f>
        <v>3068</v>
      </c>
      <c r="J54" s="11"/>
      <c r="K54" s="11">
        <f>ROUND(SUM(K50:K53),5)</f>
        <v>0</v>
      </c>
      <c r="L54" s="11"/>
      <c r="M54" s="11">
        <f>ROUND((I54-K54),5)</f>
        <v>3068</v>
      </c>
    </row>
    <row r="55" spans="1:13" outlineLevel="2">
      <c r="A55" s="1"/>
      <c r="B55" s="1"/>
      <c r="C55" s="1"/>
      <c r="D55" s="1"/>
      <c r="E55" s="1" t="s">
        <v>55</v>
      </c>
      <c r="F55" s="1"/>
      <c r="G55" s="1"/>
      <c r="H55" s="1"/>
      <c r="I55" s="11"/>
      <c r="J55" s="11"/>
      <c r="K55" s="11"/>
      <c r="L55" s="11"/>
      <c r="M55" s="11"/>
    </row>
    <row r="56" spans="1:13" outlineLevel="2">
      <c r="A56" s="1"/>
      <c r="B56" s="1"/>
      <c r="C56" s="1"/>
      <c r="D56" s="1"/>
      <c r="E56" s="1"/>
      <c r="F56" s="1" t="s">
        <v>56</v>
      </c>
      <c r="G56" s="1"/>
      <c r="H56" s="1"/>
      <c r="I56" s="11">
        <v>-905</v>
      </c>
      <c r="J56" s="11"/>
      <c r="K56" s="11">
        <v>0</v>
      </c>
      <c r="L56" s="11"/>
      <c r="M56" s="11">
        <f>ROUND((I56-K56),5)</f>
        <v>-905</v>
      </c>
    </row>
    <row r="57" spans="1:13" ht="15.75" outlineLevel="2" thickBot="1">
      <c r="A57" s="1"/>
      <c r="B57" s="1"/>
      <c r="C57" s="1"/>
      <c r="D57" s="1"/>
      <c r="E57" s="1"/>
      <c r="F57" s="1" t="s">
        <v>57</v>
      </c>
      <c r="G57" s="1"/>
      <c r="H57" s="1"/>
      <c r="I57" s="12">
        <v>905</v>
      </c>
      <c r="J57" s="11"/>
      <c r="K57" s="12">
        <v>0</v>
      </c>
      <c r="L57" s="11"/>
      <c r="M57" s="12">
        <f>ROUND((I57-K57),5)</f>
        <v>905</v>
      </c>
    </row>
    <row r="58" spans="1:13" outlineLevel="1">
      <c r="A58" s="1"/>
      <c r="B58" s="1"/>
      <c r="C58" s="1"/>
      <c r="D58" s="1"/>
      <c r="E58" s="1" t="s">
        <v>58</v>
      </c>
      <c r="F58" s="1"/>
      <c r="G58" s="1"/>
      <c r="H58" s="1"/>
      <c r="I58" s="11">
        <f>ROUND(SUM(I55:I57),5)</f>
        <v>0</v>
      </c>
      <c r="J58" s="11"/>
      <c r="K58" s="11">
        <f>ROUND(SUM(K55:K57),5)</f>
        <v>0</v>
      </c>
      <c r="L58" s="11"/>
      <c r="M58" s="11">
        <f>ROUND((I58-K58),5)</f>
        <v>0</v>
      </c>
    </row>
    <row r="59" spans="1:13" outlineLevel="2">
      <c r="A59" s="1"/>
      <c r="B59" s="1"/>
      <c r="C59" s="1"/>
      <c r="D59" s="1"/>
      <c r="E59" s="1" t="s">
        <v>59</v>
      </c>
      <c r="F59" s="1"/>
      <c r="G59" s="1"/>
      <c r="H59" s="1"/>
      <c r="I59" s="11"/>
      <c r="J59" s="11"/>
      <c r="K59" s="11"/>
      <c r="L59" s="11"/>
      <c r="M59" s="11"/>
    </row>
    <row r="60" spans="1:13" outlineLevel="2">
      <c r="A60" s="1"/>
      <c r="B60" s="1"/>
      <c r="C60" s="1"/>
      <c r="D60" s="1"/>
      <c r="E60" s="1"/>
      <c r="F60" s="1" t="s">
        <v>60</v>
      </c>
      <c r="G60" s="1"/>
      <c r="H60" s="1"/>
      <c r="I60" s="11">
        <v>-9203</v>
      </c>
      <c r="J60" s="11"/>
      <c r="K60" s="11">
        <v>0</v>
      </c>
      <c r="L60" s="11"/>
      <c r="M60" s="11">
        <f t="shared" ref="M60:M71" si="4">ROUND((I60-K60),5)</f>
        <v>-9203</v>
      </c>
    </row>
    <row r="61" spans="1:13" ht="15.75" outlineLevel="2" thickBot="1">
      <c r="A61" s="1"/>
      <c r="B61" s="1"/>
      <c r="C61" s="1"/>
      <c r="D61" s="1"/>
      <c r="E61" s="1"/>
      <c r="F61" s="1" t="s">
        <v>61</v>
      </c>
      <c r="G61" s="1"/>
      <c r="H61" s="1"/>
      <c r="I61" s="12">
        <v>1000</v>
      </c>
      <c r="J61" s="11"/>
      <c r="K61" s="12">
        <v>0</v>
      </c>
      <c r="L61" s="11"/>
      <c r="M61" s="12">
        <f t="shared" si="4"/>
        <v>1000</v>
      </c>
    </row>
    <row r="62" spans="1:13" outlineLevel="1">
      <c r="A62" s="1"/>
      <c r="B62" s="1"/>
      <c r="C62" s="1"/>
      <c r="D62" s="1"/>
      <c r="E62" s="1" t="s">
        <v>62</v>
      </c>
      <c r="F62" s="1"/>
      <c r="G62" s="1"/>
      <c r="H62" s="1"/>
      <c r="I62" s="11">
        <f>ROUND(SUM(I59:I61),5)</f>
        <v>-8203</v>
      </c>
      <c r="J62" s="11"/>
      <c r="K62" s="11">
        <f>ROUND(SUM(K59:K61),5)</f>
        <v>0</v>
      </c>
      <c r="L62" s="11"/>
      <c r="M62" s="11">
        <f t="shared" si="4"/>
        <v>-8203</v>
      </c>
    </row>
    <row r="63" spans="1:13" outlineLevel="1">
      <c r="A63" s="1"/>
      <c r="B63" s="1"/>
      <c r="C63" s="1"/>
      <c r="D63" s="1"/>
      <c r="E63" s="1" t="s">
        <v>63</v>
      </c>
      <c r="F63" s="1"/>
      <c r="G63" s="1"/>
      <c r="H63" s="1"/>
      <c r="I63" s="11">
        <v>2100</v>
      </c>
      <c r="J63" s="11"/>
      <c r="K63" s="11">
        <v>0</v>
      </c>
      <c r="L63" s="11"/>
      <c r="M63" s="11">
        <f t="shared" si="4"/>
        <v>2100</v>
      </c>
    </row>
    <row r="64" spans="1:13" outlineLevel="1">
      <c r="A64" s="1"/>
      <c r="B64" s="1"/>
      <c r="C64" s="1"/>
      <c r="D64" s="1"/>
      <c r="E64" s="1" t="s">
        <v>64</v>
      </c>
      <c r="F64" s="1"/>
      <c r="G64" s="1"/>
      <c r="H64" s="1"/>
      <c r="I64" s="11">
        <v>0</v>
      </c>
      <c r="J64" s="11"/>
      <c r="K64" s="11">
        <v>10000</v>
      </c>
      <c r="L64" s="11"/>
      <c r="M64" s="11">
        <f t="shared" si="4"/>
        <v>-10000</v>
      </c>
    </row>
    <row r="65" spans="1:13" outlineLevel="1">
      <c r="A65" s="1"/>
      <c r="B65" s="1"/>
      <c r="C65" s="1"/>
      <c r="D65" s="1"/>
      <c r="E65" s="1" t="s">
        <v>65</v>
      </c>
      <c r="F65" s="1"/>
      <c r="G65" s="1"/>
      <c r="H65" s="1"/>
      <c r="I65" s="11">
        <v>10000</v>
      </c>
      <c r="J65" s="11"/>
      <c r="K65" s="11">
        <v>10000</v>
      </c>
      <c r="L65" s="11"/>
      <c r="M65" s="11">
        <f t="shared" si="4"/>
        <v>0</v>
      </c>
    </row>
    <row r="66" spans="1:13" outlineLevel="1">
      <c r="A66" s="1"/>
      <c r="B66" s="1"/>
      <c r="C66" s="1"/>
      <c r="D66" s="1"/>
      <c r="E66" s="1" t="s">
        <v>66</v>
      </c>
      <c r="F66" s="1"/>
      <c r="G66" s="1"/>
      <c r="H66" s="1"/>
      <c r="I66" s="11">
        <v>0</v>
      </c>
      <c r="J66" s="11"/>
      <c r="K66" s="11">
        <v>-2889</v>
      </c>
      <c r="L66" s="11"/>
      <c r="M66" s="11">
        <f t="shared" si="4"/>
        <v>2889</v>
      </c>
    </row>
    <row r="67" spans="1:13" outlineLevel="1">
      <c r="A67" s="1"/>
      <c r="B67" s="1"/>
      <c r="C67" s="1"/>
      <c r="D67" s="1"/>
      <c r="E67" s="1" t="s">
        <v>67</v>
      </c>
      <c r="F67" s="1"/>
      <c r="G67" s="1"/>
      <c r="H67" s="1"/>
      <c r="I67" s="11">
        <v>0</v>
      </c>
      <c r="J67" s="11"/>
      <c r="K67" s="11">
        <v>4900</v>
      </c>
      <c r="L67" s="11"/>
      <c r="M67" s="11">
        <f t="shared" si="4"/>
        <v>-4900</v>
      </c>
    </row>
    <row r="68" spans="1:13" outlineLevel="1">
      <c r="A68" s="1"/>
      <c r="B68" s="1"/>
      <c r="C68" s="1"/>
      <c r="D68" s="1"/>
      <c r="E68" s="1" t="s">
        <v>68</v>
      </c>
      <c r="F68" s="1"/>
      <c r="G68" s="1"/>
      <c r="H68" s="1"/>
      <c r="I68" s="11">
        <v>0</v>
      </c>
      <c r="J68" s="11"/>
      <c r="K68" s="11">
        <v>21669</v>
      </c>
      <c r="L68" s="11"/>
      <c r="M68" s="11">
        <f t="shared" si="4"/>
        <v>-21669</v>
      </c>
    </row>
    <row r="69" spans="1:13" ht="15.75" outlineLevel="1" thickBot="1">
      <c r="A69" s="1"/>
      <c r="B69" s="1"/>
      <c r="C69" s="1"/>
      <c r="D69" s="1"/>
      <c r="E69" s="1" t="s">
        <v>69</v>
      </c>
      <c r="F69" s="1"/>
      <c r="G69" s="1"/>
      <c r="H69" s="1"/>
      <c r="I69" s="13">
        <v>0</v>
      </c>
      <c r="J69" s="11"/>
      <c r="K69" s="13">
        <v>13131</v>
      </c>
      <c r="L69" s="11"/>
      <c r="M69" s="13">
        <f t="shared" si="4"/>
        <v>-13131</v>
      </c>
    </row>
    <row r="70" spans="1:13" ht="15.75" thickBot="1">
      <c r="A70" s="1"/>
      <c r="B70" s="1"/>
      <c r="C70" s="1"/>
      <c r="D70" s="1" t="s">
        <v>70</v>
      </c>
      <c r="E70" s="1"/>
      <c r="F70" s="1"/>
      <c r="G70" s="1"/>
      <c r="H70" s="1"/>
      <c r="I70" s="14">
        <f>ROUND(I4+I49+I54+I58+SUM(I62:I69),5)</f>
        <v>570300</v>
      </c>
      <c r="J70" s="11"/>
      <c r="K70" s="14">
        <f>ROUND(K4+K49+K54+K58+SUM(K62:K69),5)</f>
        <v>638609</v>
      </c>
      <c r="L70" s="11"/>
      <c r="M70" s="14">
        <f t="shared" si="4"/>
        <v>-68309</v>
      </c>
    </row>
    <row r="71" spans="1:13">
      <c r="A71" s="1"/>
      <c r="B71" s="1"/>
      <c r="C71" s="1" t="s">
        <v>71</v>
      </c>
      <c r="D71" s="1"/>
      <c r="E71" s="1"/>
      <c r="F71" s="1"/>
      <c r="G71" s="1"/>
      <c r="H71" s="1"/>
      <c r="I71" s="11">
        <f>I70</f>
        <v>570300</v>
      </c>
      <c r="J71" s="11"/>
      <c r="K71" s="11">
        <f>K70</f>
        <v>638609</v>
      </c>
      <c r="L71" s="11"/>
      <c r="M71" s="11">
        <f t="shared" si="4"/>
        <v>-68309</v>
      </c>
    </row>
    <row r="72" spans="1:13" outlineLevel="1">
      <c r="A72" s="1"/>
      <c r="B72" s="1"/>
      <c r="C72" s="1"/>
      <c r="D72" s="1" t="s">
        <v>72</v>
      </c>
      <c r="E72" s="1"/>
      <c r="F72" s="1"/>
      <c r="G72" s="1"/>
      <c r="H72" s="1"/>
      <c r="I72" s="11"/>
      <c r="J72" s="11"/>
      <c r="K72" s="11"/>
      <c r="L72" s="11"/>
      <c r="M72" s="11"/>
    </row>
    <row r="73" spans="1:13" outlineLevel="2">
      <c r="A73" s="1"/>
      <c r="B73" s="1"/>
      <c r="C73" s="1"/>
      <c r="D73" s="1"/>
      <c r="E73" s="1" t="s">
        <v>73</v>
      </c>
      <c r="F73" s="1"/>
      <c r="G73" s="1"/>
      <c r="H73" s="1"/>
      <c r="I73" s="11"/>
      <c r="J73" s="11"/>
      <c r="K73" s="11"/>
      <c r="L73" s="11"/>
      <c r="M73" s="11"/>
    </row>
    <row r="74" spans="1:13" outlineLevel="3">
      <c r="A74" s="1"/>
      <c r="B74" s="1"/>
      <c r="C74" s="1"/>
      <c r="D74" s="1"/>
      <c r="E74" s="1"/>
      <c r="F74" s="1" t="s">
        <v>74</v>
      </c>
      <c r="G74" s="1"/>
      <c r="H74" s="1"/>
      <c r="I74" s="11"/>
      <c r="J74" s="11"/>
      <c r="K74" s="11"/>
      <c r="L74" s="11"/>
      <c r="M74" s="11"/>
    </row>
    <row r="75" spans="1:13" outlineLevel="3">
      <c r="A75" s="1"/>
      <c r="B75" s="1"/>
      <c r="C75" s="1"/>
      <c r="D75" s="1"/>
      <c r="E75" s="1"/>
      <c r="F75" s="1"/>
      <c r="G75" s="1" t="s">
        <v>75</v>
      </c>
      <c r="H75" s="1"/>
      <c r="I75" s="11">
        <v>32637</v>
      </c>
      <c r="J75" s="11"/>
      <c r="K75" s="11">
        <v>18064</v>
      </c>
      <c r="L75" s="11"/>
      <c r="M75" s="11">
        <f t="shared" ref="M75:M87" si="5">ROUND((I75-K75),5)</f>
        <v>14573</v>
      </c>
    </row>
    <row r="76" spans="1:13" outlineLevel="3">
      <c r="A76" s="1"/>
      <c r="B76" s="1"/>
      <c r="C76" s="1"/>
      <c r="D76" s="1"/>
      <c r="E76" s="1"/>
      <c r="F76" s="1"/>
      <c r="G76" s="1" t="s">
        <v>76</v>
      </c>
      <c r="H76" s="1"/>
      <c r="I76" s="11">
        <v>2424</v>
      </c>
      <c r="J76" s="11"/>
      <c r="K76" s="11">
        <v>2042</v>
      </c>
      <c r="L76" s="11"/>
      <c r="M76" s="11">
        <f t="shared" si="5"/>
        <v>382</v>
      </c>
    </row>
    <row r="77" spans="1:13" outlineLevel="3">
      <c r="A77" s="1"/>
      <c r="B77" s="1"/>
      <c r="C77" s="1"/>
      <c r="D77" s="1"/>
      <c r="E77" s="1"/>
      <c r="F77" s="1"/>
      <c r="G77" s="1" t="s">
        <v>77</v>
      </c>
      <c r="H77" s="1"/>
      <c r="I77" s="11">
        <v>284</v>
      </c>
      <c r="J77" s="11"/>
      <c r="K77" s="11">
        <v>-106</v>
      </c>
      <c r="L77" s="11"/>
      <c r="M77" s="11">
        <f t="shared" si="5"/>
        <v>390</v>
      </c>
    </row>
    <row r="78" spans="1:13" outlineLevel="3">
      <c r="A78" s="1"/>
      <c r="B78" s="1"/>
      <c r="C78" s="1"/>
      <c r="D78" s="1"/>
      <c r="E78" s="1"/>
      <c r="F78" s="1"/>
      <c r="G78" s="1" t="s">
        <v>78</v>
      </c>
      <c r="H78" s="1"/>
      <c r="I78" s="11">
        <v>805</v>
      </c>
      <c r="J78" s="11"/>
      <c r="K78" s="11">
        <v>2592</v>
      </c>
      <c r="L78" s="11"/>
      <c r="M78" s="11">
        <f t="shared" si="5"/>
        <v>-1787</v>
      </c>
    </row>
    <row r="79" spans="1:13" outlineLevel="3">
      <c r="A79" s="1"/>
      <c r="B79" s="1"/>
      <c r="C79" s="1"/>
      <c r="D79" s="1"/>
      <c r="E79" s="1"/>
      <c r="F79" s="1"/>
      <c r="G79" s="1" t="s">
        <v>79</v>
      </c>
      <c r="H79" s="1"/>
      <c r="I79" s="11">
        <v>0</v>
      </c>
      <c r="J79" s="11"/>
      <c r="K79" s="11">
        <v>1537</v>
      </c>
      <c r="L79" s="11"/>
      <c r="M79" s="11">
        <f t="shared" si="5"/>
        <v>-1537</v>
      </c>
    </row>
    <row r="80" spans="1:13" outlineLevel="3">
      <c r="A80" s="1"/>
      <c r="B80" s="1"/>
      <c r="C80" s="1"/>
      <c r="D80" s="1"/>
      <c r="E80" s="1"/>
      <c r="F80" s="1"/>
      <c r="G80" s="1" t="s">
        <v>80</v>
      </c>
      <c r="H80" s="1"/>
      <c r="I80" s="11">
        <v>617</v>
      </c>
      <c r="J80" s="11"/>
      <c r="K80" s="11">
        <v>2052</v>
      </c>
      <c r="L80" s="11"/>
      <c r="M80" s="11">
        <f t="shared" si="5"/>
        <v>-1435</v>
      </c>
    </row>
    <row r="81" spans="1:13" outlineLevel="3">
      <c r="A81" s="1"/>
      <c r="B81" s="1"/>
      <c r="C81" s="1"/>
      <c r="D81" s="1"/>
      <c r="E81" s="1"/>
      <c r="F81" s="1"/>
      <c r="G81" s="1" t="s">
        <v>81</v>
      </c>
      <c r="H81" s="1"/>
      <c r="I81" s="11">
        <v>110</v>
      </c>
      <c r="J81" s="11"/>
      <c r="K81" s="11">
        <v>994</v>
      </c>
      <c r="L81" s="11"/>
      <c r="M81" s="11">
        <f t="shared" si="5"/>
        <v>-884</v>
      </c>
    </row>
    <row r="82" spans="1:13" outlineLevel="3">
      <c r="A82" s="1"/>
      <c r="B82" s="1"/>
      <c r="C82" s="1"/>
      <c r="D82" s="1"/>
      <c r="E82" s="1"/>
      <c r="F82" s="1"/>
      <c r="G82" s="1" t="s">
        <v>82</v>
      </c>
      <c r="H82" s="1"/>
      <c r="I82" s="11">
        <v>7008</v>
      </c>
      <c r="J82" s="11"/>
      <c r="K82" s="11">
        <v>639</v>
      </c>
      <c r="L82" s="11"/>
      <c r="M82" s="11">
        <f t="shared" si="5"/>
        <v>6369</v>
      </c>
    </row>
    <row r="83" spans="1:13" outlineLevel="3">
      <c r="A83" s="1"/>
      <c r="B83" s="1"/>
      <c r="C83" s="1"/>
      <c r="D83" s="1"/>
      <c r="E83" s="1"/>
      <c r="F83" s="1"/>
      <c r="G83" s="1" t="s">
        <v>83</v>
      </c>
      <c r="H83" s="1"/>
      <c r="I83" s="11">
        <v>0</v>
      </c>
      <c r="J83" s="11"/>
      <c r="K83" s="11">
        <v>9250</v>
      </c>
      <c r="L83" s="11"/>
      <c r="M83" s="11">
        <f t="shared" si="5"/>
        <v>-9250</v>
      </c>
    </row>
    <row r="84" spans="1:13" outlineLevel="3">
      <c r="A84" s="1"/>
      <c r="B84" s="1"/>
      <c r="C84" s="1"/>
      <c r="D84" s="1"/>
      <c r="E84" s="1"/>
      <c r="F84" s="1"/>
      <c r="G84" s="1" t="s">
        <v>84</v>
      </c>
      <c r="H84" s="1"/>
      <c r="I84" s="11">
        <v>23734</v>
      </c>
      <c r="J84" s="11"/>
      <c r="K84" s="11">
        <v>16868</v>
      </c>
      <c r="L84" s="11"/>
      <c r="M84" s="11">
        <f t="shared" si="5"/>
        <v>6866</v>
      </c>
    </row>
    <row r="85" spans="1:13" outlineLevel="3">
      <c r="A85" s="1"/>
      <c r="B85" s="1"/>
      <c r="C85" s="1"/>
      <c r="D85" s="1"/>
      <c r="E85" s="1"/>
      <c r="F85" s="1"/>
      <c r="G85" s="1" t="s">
        <v>85</v>
      </c>
      <c r="H85" s="1"/>
      <c r="I85" s="11">
        <v>0</v>
      </c>
      <c r="J85" s="11"/>
      <c r="K85" s="11">
        <v>0</v>
      </c>
      <c r="L85" s="11"/>
      <c r="M85" s="11">
        <f t="shared" si="5"/>
        <v>0</v>
      </c>
    </row>
    <row r="86" spans="1:13" outlineLevel="3">
      <c r="A86" s="1"/>
      <c r="B86" s="1"/>
      <c r="C86" s="1"/>
      <c r="D86" s="1"/>
      <c r="E86" s="1"/>
      <c r="F86" s="1"/>
      <c r="G86" s="1" t="s">
        <v>86</v>
      </c>
      <c r="H86" s="1"/>
      <c r="I86" s="11">
        <v>300</v>
      </c>
      <c r="J86" s="11"/>
      <c r="K86" s="11">
        <v>0</v>
      </c>
      <c r="L86" s="11"/>
      <c r="M86" s="11">
        <f t="shared" si="5"/>
        <v>300</v>
      </c>
    </row>
    <row r="87" spans="1:13" outlineLevel="3">
      <c r="A87" s="1"/>
      <c r="B87" s="1"/>
      <c r="C87" s="1"/>
      <c r="D87" s="1"/>
      <c r="E87" s="1"/>
      <c r="F87" s="1"/>
      <c r="G87" s="1" t="s">
        <v>87</v>
      </c>
      <c r="H87" s="1"/>
      <c r="I87" s="11">
        <v>2635</v>
      </c>
      <c r="J87" s="11"/>
      <c r="K87" s="11">
        <v>610</v>
      </c>
      <c r="L87" s="11"/>
      <c r="M87" s="11">
        <f t="shared" si="5"/>
        <v>2025</v>
      </c>
    </row>
    <row r="88" spans="1:13" outlineLevel="4">
      <c r="A88" s="1"/>
      <c r="B88" s="1"/>
      <c r="C88" s="1"/>
      <c r="D88" s="1"/>
      <c r="E88" s="1"/>
      <c r="F88" s="1"/>
      <c r="G88" s="1" t="s">
        <v>88</v>
      </c>
      <c r="H88" s="1"/>
      <c r="I88" s="11"/>
      <c r="J88" s="11"/>
      <c r="K88" s="11"/>
      <c r="L88" s="11"/>
      <c r="M88" s="11"/>
    </row>
    <row r="89" spans="1:13" outlineLevel="4">
      <c r="A89" s="1"/>
      <c r="B89" s="1"/>
      <c r="C89" s="1"/>
      <c r="D89" s="1"/>
      <c r="E89" s="1"/>
      <c r="F89" s="1"/>
      <c r="G89" s="1"/>
      <c r="H89" s="1" t="s">
        <v>89</v>
      </c>
      <c r="I89" s="11">
        <v>14528</v>
      </c>
      <c r="J89" s="11"/>
      <c r="K89" s="11">
        <v>14376</v>
      </c>
      <c r="L89" s="11"/>
      <c r="M89" s="11">
        <f t="shared" ref="M89:M96" si="6">ROUND((I89-K89),5)</f>
        <v>152</v>
      </c>
    </row>
    <row r="90" spans="1:13" outlineLevel="4">
      <c r="A90" s="1"/>
      <c r="B90" s="1"/>
      <c r="C90" s="1"/>
      <c r="D90" s="1"/>
      <c r="E90" s="1"/>
      <c r="F90" s="1"/>
      <c r="G90" s="1"/>
      <c r="H90" s="1" t="s">
        <v>90</v>
      </c>
      <c r="I90" s="11">
        <v>304</v>
      </c>
      <c r="J90" s="11"/>
      <c r="K90" s="11">
        <v>0</v>
      </c>
      <c r="L90" s="11"/>
      <c r="M90" s="11">
        <f t="shared" si="6"/>
        <v>304</v>
      </c>
    </row>
    <row r="91" spans="1:13" outlineLevel="4">
      <c r="A91" s="1"/>
      <c r="B91" s="1"/>
      <c r="C91" s="1"/>
      <c r="D91" s="1"/>
      <c r="E91" s="1"/>
      <c r="F91" s="1"/>
      <c r="G91" s="1"/>
      <c r="H91" s="1" t="s">
        <v>91</v>
      </c>
      <c r="I91" s="11">
        <v>201</v>
      </c>
      <c r="J91" s="11"/>
      <c r="K91" s="11">
        <v>1940</v>
      </c>
      <c r="L91" s="11"/>
      <c r="M91" s="11">
        <f t="shared" si="6"/>
        <v>-1739</v>
      </c>
    </row>
    <row r="92" spans="1:13" outlineLevel="4">
      <c r="A92" s="1"/>
      <c r="B92" s="1"/>
      <c r="C92" s="1"/>
      <c r="D92" s="1"/>
      <c r="E92" s="1"/>
      <c r="F92" s="1"/>
      <c r="G92" s="1"/>
      <c r="H92" s="1" t="s">
        <v>92</v>
      </c>
      <c r="I92" s="11">
        <v>1684</v>
      </c>
      <c r="J92" s="11"/>
      <c r="K92" s="11">
        <v>2073</v>
      </c>
      <c r="L92" s="11"/>
      <c r="M92" s="11">
        <f t="shared" si="6"/>
        <v>-389</v>
      </c>
    </row>
    <row r="93" spans="1:13" outlineLevel="4">
      <c r="A93" s="1"/>
      <c r="B93" s="1"/>
      <c r="C93" s="1"/>
      <c r="D93" s="1"/>
      <c r="E93" s="1"/>
      <c r="F93" s="1"/>
      <c r="G93" s="1"/>
      <c r="H93" s="1" t="s">
        <v>93</v>
      </c>
      <c r="I93" s="11">
        <v>978</v>
      </c>
      <c r="J93" s="11"/>
      <c r="K93" s="11">
        <v>1125</v>
      </c>
      <c r="L93" s="11"/>
      <c r="M93" s="11">
        <f t="shared" si="6"/>
        <v>-147</v>
      </c>
    </row>
    <row r="94" spans="1:13" outlineLevel="4">
      <c r="A94" s="1"/>
      <c r="B94" s="1"/>
      <c r="C94" s="1"/>
      <c r="D94" s="1"/>
      <c r="E94" s="1"/>
      <c r="F94" s="1"/>
      <c r="G94" s="1"/>
      <c r="H94" s="1" t="s">
        <v>94</v>
      </c>
      <c r="I94" s="11">
        <v>107</v>
      </c>
      <c r="J94" s="11"/>
      <c r="K94" s="11">
        <v>0</v>
      </c>
      <c r="L94" s="11"/>
      <c r="M94" s="11">
        <f t="shared" si="6"/>
        <v>107</v>
      </c>
    </row>
    <row r="95" spans="1:13" ht="15.75" outlineLevel="4" thickBot="1">
      <c r="A95" s="1"/>
      <c r="B95" s="1"/>
      <c r="C95" s="1"/>
      <c r="D95" s="1"/>
      <c r="E95" s="1"/>
      <c r="F95" s="1"/>
      <c r="G95" s="1"/>
      <c r="H95" s="1" t="s">
        <v>95</v>
      </c>
      <c r="I95" s="12">
        <v>1932</v>
      </c>
      <c r="J95" s="11"/>
      <c r="K95" s="12">
        <v>4621</v>
      </c>
      <c r="L95" s="11"/>
      <c r="M95" s="12">
        <f t="shared" si="6"/>
        <v>-2689</v>
      </c>
    </row>
    <row r="96" spans="1:13" outlineLevel="3">
      <c r="A96" s="1"/>
      <c r="B96" s="1"/>
      <c r="C96" s="1"/>
      <c r="D96" s="1"/>
      <c r="E96" s="1"/>
      <c r="F96" s="1"/>
      <c r="G96" s="1" t="s">
        <v>96</v>
      </c>
      <c r="H96" s="1"/>
      <c r="I96" s="11">
        <f>ROUND(SUM(I88:I95),5)</f>
        <v>19734</v>
      </c>
      <c r="J96" s="11"/>
      <c r="K96" s="11">
        <f>ROUND(SUM(K88:K95),5)</f>
        <v>24135</v>
      </c>
      <c r="L96" s="11"/>
      <c r="M96" s="11">
        <f t="shared" si="6"/>
        <v>-4401</v>
      </c>
    </row>
    <row r="97" spans="1:13" outlineLevel="4">
      <c r="A97" s="1"/>
      <c r="B97" s="1"/>
      <c r="C97" s="1"/>
      <c r="D97" s="1"/>
      <c r="E97" s="1"/>
      <c r="F97" s="1"/>
      <c r="G97" s="1" t="s">
        <v>97</v>
      </c>
      <c r="H97" s="1"/>
      <c r="I97" s="11"/>
      <c r="J97" s="11"/>
      <c r="K97" s="11"/>
      <c r="L97" s="11"/>
      <c r="M97" s="11"/>
    </row>
    <row r="98" spans="1:13" outlineLevel="4">
      <c r="A98" s="1"/>
      <c r="B98" s="1"/>
      <c r="C98" s="1"/>
      <c r="D98" s="1"/>
      <c r="E98" s="1"/>
      <c r="F98" s="1"/>
      <c r="G98" s="1"/>
      <c r="H98" s="1" t="s">
        <v>98</v>
      </c>
      <c r="I98" s="11">
        <v>520</v>
      </c>
      <c r="J98" s="11"/>
      <c r="K98" s="11">
        <v>1574</v>
      </c>
      <c r="L98" s="11"/>
      <c r="M98" s="11">
        <f>ROUND((I98-K98),5)</f>
        <v>-1054</v>
      </c>
    </row>
    <row r="99" spans="1:13" outlineLevel="4">
      <c r="A99" s="1"/>
      <c r="B99" s="1"/>
      <c r="C99" s="1"/>
      <c r="D99" s="1"/>
      <c r="E99" s="1"/>
      <c r="F99" s="1"/>
      <c r="G99" s="1"/>
      <c r="H99" s="1" t="s">
        <v>99</v>
      </c>
      <c r="I99" s="11">
        <v>1034</v>
      </c>
      <c r="J99" s="11"/>
      <c r="K99" s="11">
        <v>0</v>
      </c>
      <c r="L99" s="11"/>
      <c r="M99" s="11">
        <f>ROUND((I99-K99),5)</f>
        <v>1034</v>
      </c>
    </row>
    <row r="100" spans="1:13" outlineLevel="4">
      <c r="A100" s="1"/>
      <c r="B100" s="1"/>
      <c r="C100" s="1"/>
      <c r="D100" s="1"/>
      <c r="E100" s="1"/>
      <c r="F100" s="1"/>
      <c r="G100" s="1"/>
      <c r="H100" s="1" t="s">
        <v>100</v>
      </c>
      <c r="I100" s="11">
        <v>599</v>
      </c>
      <c r="J100" s="11"/>
      <c r="K100" s="11">
        <v>0</v>
      </c>
      <c r="L100" s="11"/>
      <c r="M100" s="11">
        <f>ROUND((I100-K100),5)</f>
        <v>599</v>
      </c>
    </row>
    <row r="101" spans="1:13" ht="15.75" outlineLevel="4" thickBot="1">
      <c r="A101" s="1"/>
      <c r="B101" s="1"/>
      <c r="C101" s="1"/>
      <c r="D101" s="1"/>
      <c r="E101" s="1"/>
      <c r="F101" s="1"/>
      <c r="G101" s="1"/>
      <c r="H101" s="1" t="s">
        <v>101</v>
      </c>
      <c r="I101" s="12">
        <v>1115</v>
      </c>
      <c r="J101" s="11"/>
      <c r="K101" s="12">
        <v>2094</v>
      </c>
      <c r="L101" s="11"/>
      <c r="M101" s="12">
        <f>ROUND((I101-K101),5)</f>
        <v>-979</v>
      </c>
    </row>
    <row r="102" spans="1:13" outlineLevel="3">
      <c r="A102" s="1"/>
      <c r="B102" s="1"/>
      <c r="C102" s="1"/>
      <c r="D102" s="1"/>
      <c r="E102" s="1"/>
      <c r="F102" s="1"/>
      <c r="G102" s="1" t="s">
        <v>102</v>
      </c>
      <c r="H102" s="1"/>
      <c r="I102" s="11">
        <f>ROUND(SUM(I97:I101),5)</f>
        <v>3268</v>
      </c>
      <c r="J102" s="11"/>
      <c r="K102" s="11">
        <f>ROUND(SUM(K97:K101),5)</f>
        <v>3668</v>
      </c>
      <c r="L102" s="11"/>
      <c r="M102" s="11">
        <f>ROUND((I102-K102),5)</f>
        <v>-400</v>
      </c>
    </row>
    <row r="103" spans="1:13" outlineLevel="4">
      <c r="A103" s="1"/>
      <c r="B103" s="1"/>
      <c r="C103" s="1"/>
      <c r="D103" s="1"/>
      <c r="E103" s="1"/>
      <c r="F103" s="1"/>
      <c r="G103" s="1" t="s">
        <v>103</v>
      </c>
      <c r="H103" s="1"/>
      <c r="I103" s="11"/>
      <c r="J103" s="11"/>
      <c r="K103" s="11"/>
      <c r="L103" s="11"/>
      <c r="M103" s="11"/>
    </row>
    <row r="104" spans="1:13" outlineLevel="4">
      <c r="A104" s="1"/>
      <c r="B104" s="1"/>
      <c r="C104" s="1"/>
      <c r="D104" s="1"/>
      <c r="E104" s="1"/>
      <c r="F104" s="1"/>
      <c r="G104" s="1"/>
      <c r="H104" s="1" t="s">
        <v>104</v>
      </c>
      <c r="I104" s="11">
        <v>51146</v>
      </c>
      <c r="J104" s="11"/>
      <c r="K104" s="11">
        <v>36153</v>
      </c>
      <c r="L104" s="11"/>
      <c r="M104" s="11">
        <f>ROUND((I104-K104),5)</f>
        <v>14993</v>
      </c>
    </row>
    <row r="105" spans="1:13" outlineLevel="4">
      <c r="A105" s="1"/>
      <c r="B105" s="1"/>
      <c r="C105" s="1"/>
      <c r="D105" s="1"/>
      <c r="E105" s="1"/>
      <c r="F105" s="1"/>
      <c r="G105" s="1"/>
      <c r="H105" s="1" t="s">
        <v>105</v>
      </c>
      <c r="I105" s="11">
        <v>6507</v>
      </c>
      <c r="J105" s="11"/>
      <c r="K105" s="11">
        <v>6628</v>
      </c>
      <c r="L105" s="11"/>
      <c r="M105" s="11">
        <f>ROUND((I105-K105),5)</f>
        <v>-121</v>
      </c>
    </row>
    <row r="106" spans="1:13" outlineLevel="4">
      <c r="A106" s="1"/>
      <c r="B106" s="1"/>
      <c r="C106" s="1"/>
      <c r="D106" s="1"/>
      <c r="E106" s="1"/>
      <c r="F106" s="1"/>
      <c r="G106" s="1"/>
      <c r="H106" s="1" t="s">
        <v>106</v>
      </c>
      <c r="I106" s="11">
        <v>4488</v>
      </c>
      <c r="J106" s="11"/>
      <c r="K106" s="11">
        <v>3202</v>
      </c>
      <c r="L106" s="11"/>
      <c r="M106" s="11">
        <f>ROUND((I106-K106),5)</f>
        <v>1286</v>
      </c>
    </row>
    <row r="107" spans="1:13" ht="15.75" outlineLevel="4" thickBot="1">
      <c r="A107" s="1"/>
      <c r="B107" s="1"/>
      <c r="C107" s="1"/>
      <c r="D107" s="1"/>
      <c r="E107" s="1"/>
      <c r="F107" s="1"/>
      <c r="G107" s="1"/>
      <c r="H107" s="1" t="s">
        <v>107</v>
      </c>
      <c r="I107" s="12">
        <v>492</v>
      </c>
      <c r="J107" s="11"/>
      <c r="K107" s="12">
        <v>734</v>
      </c>
      <c r="L107" s="11"/>
      <c r="M107" s="12">
        <f>ROUND((I107-K107),5)</f>
        <v>-242</v>
      </c>
    </row>
    <row r="108" spans="1:13" outlineLevel="3">
      <c r="A108" s="1"/>
      <c r="B108" s="1"/>
      <c r="C108" s="1"/>
      <c r="D108" s="1"/>
      <c r="E108" s="1"/>
      <c r="F108" s="1"/>
      <c r="G108" s="1" t="s">
        <v>108</v>
      </c>
      <c r="H108" s="1"/>
      <c r="I108" s="11">
        <f>ROUND(SUM(I103:I107),5)</f>
        <v>62633</v>
      </c>
      <c r="J108" s="11"/>
      <c r="K108" s="11">
        <f>ROUND(SUM(K103:K107),5)</f>
        <v>46717</v>
      </c>
      <c r="L108" s="11"/>
      <c r="M108" s="11">
        <f>ROUND((I108-K108),5)</f>
        <v>15916</v>
      </c>
    </row>
    <row r="109" spans="1:13" outlineLevel="4">
      <c r="A109" s="1"/>
      <c r="B109" s="1"/>
      <c r="C109" s="1"/>
      <c r="D109" s="1"/>
      <c r="E109" s="1"/>
      <c r="F109" s="1"/>
      <c r="G109" s="1" t="s">
        <v>109</v>
      </c>
      <c r="H109" s="1"/>
      <c r="I109" s="11"/>
      <c r="J109" s="11"/>
      <c r="K109" s="11"/>
      <c r="L109" s="11"/>
      <c r="M109" s="11"/>
    </row>
    <row r="110" spans="1:13" ht="15.75" outlineLevel="4" thickBot="1">
      <c r="A110" s="1"/>
      <c r="B110" s="1"/>
      <c r="C110" s="1"/>
      <c r="D110" s="1"/>
      <c r="E110" s="1"/>
      <c r="F110" s="1"/>
      <c r="G110" s="1"/>
      <c r="H110" s="1" t="s">
        <v>110</v>
      </c>
      <c r="I110" s="13">
        <v>351</v>
      </c>
      <c r="J110" s="11"/>
      <c r="K110" s="13">
        <v>0</v>
      </c>
      <c r="L110" s="11"/>
      <c r="M110" s="13">
        <f>ROUND((I110-K110),5)</f>
        <v>351</v>
      </c>
    </row>
    <row r="111" spans="1:13" ht="15.75" outlineLevel="3" thickBot="1">
      <c r="A111" s="1"/>
      <c r="B111" s="1"/>
      <c r="C111" s="1"/>
      <c r="D111" s="1"/>
      <c r="E111" s="1"/>
      <c r="F111" s="1"/>
      <c r="G111" s="1" t="s">
        <v>111</v>
      </c>
      <c r="H111" s="1"/>
      <c r="I111" s="15">
        <f>ROUND(SUM(I109:I110),5)</f>
        <v>351</v>
      </c>
      <c r="J111" s="11"/>
      <c r="K111" s="15">
        <f>ROUND(SUM(K109:K110),5)</f>
        <v>0</v>
      </c>
      <c r="L111" s="11"/>
      <c r="M111" s="15">
        <f>ROUND((I111-K111),5)</f>
        <v>351</v>
      </c>
    </row>
    <row r="112" spans="1:13" ht="15.75" outlineLevel="2" thickBot="1">
      <c r="A112" s="1"/>
      <c r="B112" s="1"/>
      <c r="C112" s="1"/>
      <c r="D112" s="1"/>
      <c r="E112" s="1"/>
      <c r="F112" s="1" t="s">
        <v>112</v>
      </c>
      <c r="G112" s="1"/>
      <c r="H112" s="1"/>
      <c r="I112" s="14">
        <f>ROUND(SUM(I74:I87)+I96+I102+I108+I111,5)</f>
        <v>156540</v>
      </c>
      <c r="J112" s="11"/>
      <c r="K112" s="14">
        <f>ROUND(SUM(K74:K87)+K96+K102+K108+K111,5)</f>
        <v>129062</v>
      </c>
      <c r="L112" s="11"/>
      <c r="M112" s="14">
        <f>ROUND((I112-K112),5)</f>
        <v>27478</v>
      </c>
    </row>
    <row r="113" spans="1:13" outlineLevel="1">
      <c r="A113" s="1"/>
      <c r="B113" s="1"/>
      <c r="C113" s="1"/>
      <c r="D113" s="1"/>
      <c r="E113" s="1" t="s">
        <v>113</v>
      </c>
      <c r="F113" s="1"/>
      <c r="G113" s="1"/>
      <c r="H113" s="1"/>
      <c r="I113" s="11">
        <f>ROUND(I73+I112,5)</f>
        <v>156540</v>
      </c>
      <c r="J113" s="11"/>
      <c r="K113" s="11">
        <f>ROUND(K73+K112,5)</f>
        <v>129062</v>
      </c>
      <c r="L113" s="11"/>
      <c r="M113" s="11">
        <f>ROUND((I113-K113),5)</f>
        <v>27478</v>
      </c>
    </row>
    <row r="114" spans="1:13" outlineLevel="2">
      <c r="A114" s="1"/>
      <c r="B114" s="1"/>
      <c r="C114" s="1"/>
      <c r="D114" s="1"/>
      <c r="E114" s="1" t="s">
        <v>114</v>
      </c>
      <c r="F114" s="1"/>
      <c r="G114" s="1"/>
      <c r="H114" s="1"/>
      <c r="I114" s="11"/>
      <c r="J114" s="11"/>
      <c r="K114" s="11"/>
      <c r="L114" s="11"/>
      <c r="M114" s="11"/>
    </row>
    <row r="115" spans="1:13" outlineLevel="3">
      <c r="A115" s="1"/>
      <c r="B115" s="1"/>
      <c r="C115" s="1"/>
      <c r="D115" s="1"/>
      <c r="E115" s="1"/>
      <c r="F115" s="1" t="s">
        <v>115</v>
      </c>
      <c r="G115" s="1"/>
      <c r="H115" s="1"/>
      <c r="I115" s="11"/>
      <c r="J115" s="11"/>
      <c r="K115" s="11"/>
      <c r="L115" s="11"/>
      <c r="M115" s="11"/>
    </row>
    <row r="116" spans="1:13" outlineLevel="3">
      <c r="A116" s="1"/>
      <c r="B116" s="1"/>
      <c r="C116" s="1"/>
      <c r="D116" s="1"/>
      <c r="E116" s="1"/>
      <c r="F116" s="1"/>
      <c r="G116" s="1" t="s">
        <v>116</v>
      </c>
      <c r="H116" s="1"/>
      <c r="I116" s="11">
        <v>1170</v>
      </c>
      <c r="J116" s="11"/>
      <c r="K116" s="11">
        <v>1898</v>
      </c>
      <c r="L116" s="11"/>
      <c r="M116" s="11">
        <f>ROUND((I116-K116),5)</f>
        <v>-728</v>
      </c>
    </row>
    <row r="117" spans="1:13" outlineLevel="3">
      <c r="A117" s="1"/>
      <c r="B117" s="1"/>
      <c r="C117" s="1"/>
      <c r="D117" s="1"/>
      <c r="E117" s="1"/>
      <c r="F117" s="1"/>
      <c r="G117" s="1" t="s">
        <v>117</v>
      </c>
      <c r="H117" s="1"/>
      <c r="I117" s="11">
        <v>4839</v>
      </c>
      <c r="J117" s="11"/>
      <c r="K117" s="11">
        <v>983</v>
      </c>
      <c r="L117" s="11"/>
      <c r="M117" s="11">
        <f>ROUND((I117-K117),5)</f>
        <v>3856</v>
      </c>
    </row>
    <row r="118" spans="1:13" outlineLevel="3">
      <c r="A118" s="1"/>
      <c r="B118" s="1"/>
      <c r="C118" s="1"/>
      <c r="D118" s="1"/>
      <c r="E118" s="1"/>
      <c r="F118" s="1"/>
      <c r="G118" s="1" t="s">
        <v>118</v>
      </c>
      <c r="H118" s="1"/>
      <c r="I118" s="11">
        <v>3720</v>
      </c>
      <c r="J118" s="11"/>
      <c r="K118" s="11">
        <v>1720</v>
      </c>
      <c r="L118" s="11"/>
      <c r="M118" s="11">
        <f>ROUND((I118-K118),5)</f>
        <v>2000</v>
      </c>
    </row>
    <row r="119" spans="1:13" outlineLevel="3">
      <c r="A119" s="1"/>
      <c r="B119" s="1"/>
      <c r="C119" s="1"/>
      <c r="D119" s="1"/>
      <c r="E119" s="1"/>
      <c r="F119" s="1"/>
      <c r="G119" s="1" t="s">
        <v>119</v>
      </c>
      <c r="H119" s="1"/>
      <c r="I119" s="11">
        <v>1671</v>
      </c>
      <c r="J119" s="11"/>
      <c r="K119" s="11">
        <v>1223</v>
      </c>
      <c r="L119" s="11"/>
      <c r="M119" s="11">
        <f>ROUND((I119-K119),5)</f>
        <v>448</v>
      </c>
    </row>
    <row r="120" spans="1:13" outlineLevel="4">
      <c r="A120" s="1"/>
      <c r="B120" s="1"/>
      <c r="C120" s="1"/>
      <c r="D120" s="1"/>
      <c r="E120" s="1"/>
      <c r="F120" s="1"/>
      <c r="G120" s="1" t="s">
        <v>120</v>
      </c>
      <c r="H120" s="1"/>
      <c r="I120" s="11"/>
      <c r="J120" s="11"/>
      <c r="K120" s="11"/>
      <c r="L120" s="11"/>
      <c r="M120" s="11"/>
    </row>
    <row r="121" spans="1:13" outlineLevel="4">
      <c r="A121" s="1"/>
      <c r="B121" s="1"/>
      <c r="C121" s="1"/>
      <c r="D121" s="1"/>
      <c r="E121" s="1"/>
      <c r="F121" s="1"/>
      <c r="G121" s="1"/>
      <c r="H121" s="1" t="s">
        <v>121</v>
      </c>
      <c r="I121" s="11">
        <v>21979</v>
      </c>
      <c r="J121" s="11"/>
      <c r="K121" s="11">
        <v>29555</v>
      </c>
      <c r="L121" s="11"/>
      <c r="M121" s="11">
        <f>ROUND((I121-K121),5)</f>
        <v>-7576</v>
      </c>
    </row>
    <row r="122" spans="1:13" outlineLevel="4">
      <c r="A122" s="1"/>
      <c r="B122" s="1"/>
      <c r="C122" s="1"/>
      <c r="D122" s="1"/>
      <c r="E122" s="1"/>
      <c r="F122" s="1"/>
      <c r="G122" s="1"/>
      <c r="H122" s="1" t="s">
        <v>122</v>
      </c>
      <c r="I122" s="11">
        <v>2383</v>
      </c>
      <c r="J122" s="11"/>
      <c r="K122" s="11">
        <v>2287</v>
      </c>
      <c r="L122" s="11"/>
      <c r="M122" s="11">
        <f>ROUND((I122-K122),5)</f>
        <v>96</v>
      </c>
    </row>
    <row r="123" spans="1:13" outlineLevel="4">
      <c r="A123" s="1"/>
      <c r="B123" s="1"/>
      <c r="C123" s="1"/>
      <c r="D123" s="1"/>
      <c r="E123" s="1"/>
      <c r="F123" s="1"/>
      <c r="G123" s="1"/>
      <c r="H123" s="1" t="s">
        <v>123</v>
      </c>
      <c r="I123" s="11">
        <v>0</v>
      </c>
      <c r="J123" s="11"/>
      <c r="K123" s="11">
        <v>132</v>
      </c>
      <c r="L123" s="11"/>
      <c r="M123" s="11">
        <f>ROUND((I123-K123),5)</f>
        <v>-132</v>
      </c>
    </row>
    <row r="124" spans="1:13" ht="15.75" outlineLevel="4" thickBot="1">
      <c r="A124" s="1"/>
      <c r="B124" s="1"/>
      <c r="C124" s="1"/>
      <c r="D124" s="1"/>
      <c r="E124" s="1"/>
      <c r="F124" s="1"/>
      <c r="G124" s="1"/>
      <c r="H124" s="1" t="s">
        <v>124</v>
      </c>
      <c r="I124" s="12">
        <v>1975</v>
      </c>
      <c r="J124" s="11"/>
      <c r="K124" s="12">
        <v>1540</v>
      </c>
      <c r="L124" s="11"/>
      <c r="M124" s="12">
        <f>ROUND((I124-K124),5)</f>
        <v>435</v>
      </c>
    </row>
    <row r="125" spans="1:13" outlineLevel="3">
      <c r="A125" s="1"/>
      <c r="B125" s="1"/>
      <c r="C125" s="1"/>
      <c r="D125" s="1"/>
      <c r="E125" s="1"/>
      <c r="F125" s="1"/>
      <c r="G125" s="1" t="s">
        <v>125</v>
      </c>
      <c r="H125" s="1"/>
      <c r="I125" s="11">
        <f>ROUND(SUM(I120:I124),5)</f>
        <v>26337</v>
      </c>
      <c r="J125" s="11"/>
      <c r="K125" s="11">
        <f>ROUND(SUM(K120:K124),5)</f>
        <v>33514</v>
      </c>
      <c r="L125" s="11"/>
      <c r="M125" s="11">
        <f>ROUND((I125-K125),5)</f>
        <v>-7177</v>
      </c>
    </row>
    <row r="126" spans="1:13" outlineLevel="4">
      <c r="A126" s="1"/>
      <c r="B126" s="1"/>
      <c r="C126" s="1"/>
      <c r="D126" s="1"/>
      <c r="E126" s="1"/>
      <c r="F126" s="1"/>
      <c r="G126" s="1" t="s">
        <v>126</v>
      </c>
      <c r="H126" s="1"/>
      <c r="I126" s="11"/>
      <c r="J126" s="11"/>
      <c r="K126" s="11"/>
      <c r="L126" s="11"/>
      <c r="M126" s="11"/>
    </row>
    <row r="127" spans="1:13" outlineLevel="4">
      <c r="A127" s="1"/>
      <c r="B127" s="1"/>
      <c r="C127" s="1"/>
      <c r="D127" s="1"/>
      <c r="E127" s="1"/>
      <c r="F127" s="1"/>
      <c r="G127" s="1"/>
      <c r="H127" s="1" t="s">
        <v>127</v>
      </c>
      <c r="I127" s="11">
        <v>476</v>
      </c>
      <c r="J127" s="11"/>
      <c r="K127" s="11">
        <v>481</v>
      </c>
      <c r="L127" s="11"/>
      <c r="M127" s="11">
        <f>ROUND((I127-K127),5)</f>
        <v>-5</v>
      </c>
    </row>
    <row r="128" spans="1:13" outlineLevel="4">
      <c r="A128" s="1"/>
      <c r="B128" s="1"/>
      <c r="C128" s="1"/>
      <c r="D128" s="1"/>
      <c r="E128" s="1"/>
      <c r="F128" s="1"/>
      <c r="G128" s="1"/>
      <c r="H128" s="1" t="s">
        <v>128</v>
      </c>
      <c r="I128" s="11">
        <v>1034</v>
      </c>
      <c r="J128" s="11"/>
      <c r="K128" s="11">
        <v>0</v>
      </c>
      <c r="L128" s="11"/>
      <c r="M128" s="11">
        <f>ROUND((I128-K128),5)</f>
        <v>1034</v>
      </c>
    </row>
    <row r="129" spans="1:13" outlineLevel="4">
      <c r="A129" s="1"/>
      <c r="B129" s="1"/>
      <c r="C129" s="1"/>
      <c r="D129" s="1"/>
      <c r="E129" s="1"/>
      <c r="F129" s="1"/>
      <c r="G129" s="1"/>
      <c r="H129" s="1" t="s">
        <v>129</v>
      </c>
      <c r="I129" s="11">
        <v>200</v>
      </c>
      <c r="J129" s="11"/>
      <c r="K129" s="11">
        <v>0</v>
      </c>
      <c r="L129" s="11"/>
      <c r="M129" s="11">
        <f>ROUND((I129-K129),5)</f>
        <v>200</v>
      </c>
    </row>
    <row r="130" spans="1:13" ht="15.75" outlineLevel="4" thickBot="1">
      <c r="A130" s="1"/>
      <c r="B130" s="1"/>
      <c r="C130" s="1"/>
      <c r="D130" s="1"/>
      <c r="E130" s="1"/>
      <c r="F130" s="1"/>
      <c r="G130" s="1"/>
      <c r="H130" s="1" t="s">
        <v>130</v>
      </c>
      <c r="I130" s="12">
        <v>0</v>
      </c>
      <c r="J130" s="11"/>
      <c r="K130" s="12">
        <v>1067</v>
      </c>
      <c r="L130" s="11"/>
      <c r="M130" s="12">
        <f>ROUND((I130-K130),5)</f>
        <v>-1067</v>
      </c>
    </row>
    <row r="131" spans="1:13" outlineLevel="3">
      <c r="A131" s="1"/>
      <c r="B131" s="1"/>
      <c r="C131" s="1"/>
      <c r="D131" s="1"/>
      <c r="E131" s="1"/>
      <c r="F131" s="1"/>
      <c r="G131" s="1" t="s">
        <v>131</v>
      </c>
      <c r="H131" s="1"/>
      <c r="I131" s="11">
        <f>ROUND(SUM(I126:I130),5)</f>
        <v>1710</v>
      </c>
      <c r="J131" s="11"/>
      <c r="K131" s="11">
        <f>ROUND(SUM(K126:K130),5)</f>
        <v>1548</v>
      </c>
      <c r="L131" s="11"/>
      <c r="M131" s="11">
        <f>ROUND((I131-K131),5)</f>
        <v>162</v>
      </c>
    </row>
    <row r="132" spans="1:13" outlineLevel="4">
      <c r="A132" s="1"/>
      <c r="B132" s="1"/>
      <c r="C132" s="1"/>
      <c r="D132" s="1"/>
      <c r="E132" s="1"/>
      <c r="F132" s="1"/>
      <c r="G132" s="1" t="s">
        <v>132</v>
      </c>
      <c r="H132" s="1"/>
      <c r="I132" s="11"/>
      <c r="J132" s="11"/>
      <c r="K132" s="11"/>
      <c r="L132" s="11"/>
      <c r="M132" s="11"/>
    </row>
    <row r="133" spans="1:13" outlineLevel="4">
      <c r="A133" s="1"/>
      <c r="B133" s="1"/>
      <c r="C133" s="1"/>
      <c r="D133" s="1"/>
      <c r="E133" s="1"/>
      <c r="F133" s="1"/>
      <c r="G133" s="1"/>
      <c r="H133" s="1" t="s">
        <v>133</v>
      </c>
      <c r="I133" s="11">
        <v>97498</v>
      </c>
      <c r="J133" s="11"/>
      <c r="K133" s="11">
        <v>77564</v>
      </c>
      <c r="L133" s="11"/>
      <c r="M133" s="11">
        <f t="shared" ref="M133:M139" si="7">ROUND((I133-K133),5)</f>
        <v>19934</v>
      </c>
    </row>
    <row r="134" spans="1:13" outlineLevel="4">
      <c r="A134" s="1"/>
      <c r="B134" s="1"/>
      <c r="C134" s="1"/>
      <c r="D134" s="1"/>
      <c r="E134" s="1"/>
      <c r="F134" s="1"/>
      <c r="G134" s="1"/>
      <c r="H134" s="1" t="s">
        <v>134</v>
      </c>
      <c r="I134" s="11">
        <v>23235</v>
      </c>
      <c r="J134" s="11"/>
      <c r="K134" s="11">
        <v>21254</v>
      </c>
      <c r="L134" s="11"/>
      <c r="M134" s="11">
        <f t="shared" si="7"/>
        <v>1981</v>
      </c>
    </row>
    <row r="135" spans="1:13" outlineLevel="4">
      <c r="A135" s="1"/>
      <c r="B135" s="1"/>
      <c r="C135" s="1"/>
      <c r="D135" s="1"/>
      <c r="E135" s="1"/>
      <c r="F135" s="1"/>
      <c r="G135" s="1"/>
      <c r="H135" s="1" t="s">
        <v>135</v>
      </c>
      <c r="I135" s="11">
        <v>8473</v>
      </c>
      <c r="J135" s="11"/>
      <c r="K135" s="11">
        <v>7009</v>
      </c>
      <c r="L135" s="11"/>
      <c r="M135" s="11">
        <f t="shared" si="7"/>
        <v>1464</v>
      </c>
    </row>
    <row r="136" spans="1:13" outlineLevel="4">
      <c r="A136" s="1"/>
      <c r="B136" s="1"/>
      <c r="C136" s="1"/>
      <c r="D136" s="1"/>
      <c r="E136" s="1"/>
      <c r="F136" s="1"/>
      <c r="G136" s="1"/>
      <c r="H136" s="1" t="s">
        <v>136</v>
      </c>
      <c r="I136" s="11">
        <v>0</v>
      </c>
      <c r="J136" s="11"/>
      <c r="K136" s="11">
        <v>3200</v>
      </c>
      <c r="L136" s="11"/>
      <c r="M136" s="11">
        <f t="shared" si="7"/>
        <v>-3200</v>
      </c>
    </row>
    <row r="137" spans="1:13" outlineLevel="4">
      <c r="A137" s="1"/>
      <c r="B137" s="1"/>
      <c r="C137" s="1"/>
      <c r="D137" s="1"/>
      <c r="E137" s="1"/>
      <c r="F137" s="1"/>
      <c r="G137" s="1"/>
      <c r="H137" s="1" t="s">
        <v>137</v>
      </c>
      <c r="I137" s="11">
        <v>0</v>
      </c>
      <c r="J137" s="11"/>
      <c r="K137" s="11">
        <v>-3000</v>
      </c>
      <c r="L137" s="11"/>
      <c r="M137" s="11">
        <f t="shared" si="7"/>
        <v>3000</v>
      </c>
    </row>
    <row r="138" spans="1:13" ht="15.75" outlineLevel="4" thickBot="1">
      <c r="A138" s="1"/>
      <c r="B138" s="1"/>
      <c r="C138" s="1"/>
      <c r="D138" s="1"/>
      <c r="E138" s="1"/>
      <c r="F138" s="1"/>
      <c r="G138" s="1"/>
      <c r="H138" s="1" t="s">
        <v>138</v>
      </c>
      <c r="I138" s="12">
        <v>9627</v>
      </c>
      <c r="J138" s="11"/>
      <c r="K138" s="12">
        <v>9064</v>
      </c>
      <c r="L138" s="11"/>
      <c r="M138" s="12">
        <f t="shared" si="7"/>
        <v>563</v>
      </c>
    </row>
    <row r="139" spans="1:13" outlineLevel="3">
      <c r="A139" s="1"/>
      <c r="B139" s="1"/>
      <c r="C139" s="1"/>
      <c r="D139" s="1"/>
      <c r="E139" s="1"/>
      <c r="F139" s="1"/>
      <c r="G139" s="1" t="s">
        <v>139</v>
      </c>
      <c r="H139" s="1"/>
      <c r="I139" s="11">
        <f>ROUND(SUM(I132:I138),5)</f>
        <v>138833</v>
      </c>
      <c r="J139" s="11"/>
      <c r="K139" s="11">
        <f>ROUND(SUM(K132:K138),5)</f>
        <v>115091</v>
      </c>
      <c r="L139" s="11"/>
      <c r="M139" s="11">
        <f t="shared" si="7"/>
        <v>23742</v>
      </c>
    </row>
    <row r="140" spans="1:13" outlineLevel="4">
      <c r="A140" s="1"/>
      <c r="B140" s="1"/>
      <c r="C140" s="1"/>
      <c r="D140" s="1"/>
      <c r="E140" s="1"/>
      <c r="F140" s="1"/>
      <c r="G140" s="1" t="s">
        <v>140</v>
      </c>
      <c r="H140" s="1"/>
      <c r="I140" s="11"/>
      <c r="J140" s="11"/>
      <c r="K140" s="11"/>
      <c r="L140" s="11"/>
      <c r="M140" s="11"/>
    </row>
    <row r="141" spans="1:13" outlineLevel="4">
      <c r="A141" s="1"/>
      <c r="B141" s="1"/>
      <c r="C141" s="1"/>
      <c r="D141" s="1"/>
      <c r="E141" s="1"/>
      <c r="F141" s="1"/>
      <c r="G141" s="1"/>
      <c r="H141" s="1" t="s">
        <v>141</v>
      </c>
      <c r="I141" s="11">
        <v>17906</v>
      </c>
      <c r="J141" s="11"/>
      <c r="K141" s="11">
        <v>15114</v>
      </c>
      <c r="L141" s="11"/>
      <c r="M141" s="11">
        <f>ROUND((I141-K141),5)</f>
        <v>2792</v>
      </c>
    </row>
    <row r="142" spans="1:13" outlineLevel="4">
      <c r="A142" s="1"/>
      <c r="B142" s="1"/>
      <c r="C142" s="1"/>
      <c r="D142" s="1"/>
      <c r="E142" s="1"/>
      <c r="F142" s="1"/>
      <c r="G142" s="1"/>
      <c r="H142" s="1" t="s">
        <v>142</v>
      </c>
      <c r="I142" s="11">
        <v>4684</v>
      </c>
      <c r="J142" s="11"/>
      <c r="K142" s="11">
        <v>5778</v>
      </c>
      <c r="L142" s="11"/>
      <c r="M142" s="11">
        <f>ROUND((I142-K142),5)</f>
        <v>-1094</v>
      </c>
    </row>
    <row r="143" spans="1:13" ht="15.75" outlineLevel="4" thickBot="1">
      <c r="A143" s="1"/>
      <c r="B143" s="1"/>
      <c r="C143" s="1"/>
      <c r="D143" s="1"/>
      <c r="E143" s="1"/>
      <c r="F143" s="1"/>
      <c r="G143" s="1"/>
      <c r="H143" s="1" t="s">
        <v>143</v>
      </c>
      <c r="I143" s="12">
        <v>1337</v>
      </c>
      <c r="J143" s="11"/>
      <c r="K143" s="12">
        <v>1181</v>
      </c>
      <c r="L143" s="11"/>
      <c r="M143" s="12">
        <f>ROUND((I143-K143),5)</f>
        <v>156</v>
      </c>
    </row>
    <row r="144" spans="1:13" outlineLevel="3">
      <c r="A144" s="1"/>
      <c r="B144" s="1"/>
      <c r="C144" s="1"/>
      <c r="D144" s="1"/>
      <c r="E144" s="1"/>
      <c r="F144" s="1"/>
      <c r="G144" s="1" t="s">
        <v>144</v>
      </c>
      <c r="H144" s="1"/>
      <c r="I144" s="11">
        <f>ROUND(SUM(I140:I143),5)</f>
        <v>23927</v>
      </c>
      <c r="J144" s="11"/>
      <c r="K144" s="11">
        <f>ROUND(SUM(K140:K143),5)</f>
        <v>22073</v>
      </c>
      <c r="L144" s="11"/>
      <c r="M144" s="11">
        <f>ROUND((I144-K144),5)</f>
        <v>1854</v>
      </c>
    </row>
    <row r="145" spans="1:13" outlineLevel="4">
      <c r="A145" s="1"/>
      <c r="B145" s="1"/>
      <c r="C145" s="1"/>
      <c r="D145" s="1"/>
      <c r="E145" s="1"/>
      <c r="F145" s="1"/>
      <c r="G145" s="1" t="s">
        <v>145</v>
      </c>
      <c r="H145" s="1"/>
      <c r="I145" s="11"/>
      <c r="J145" s="11"/>
      <c r="K145" s="11"/>
      <c r="L145" s="11"/>
      <c r="M145" s="11"/>
    </row>
    <row r="146" spans="1:13" outlineLevel="4">
      <c r="A146" s="1"/>
      <c r="B146" s="1"/>
      <c r="C146" s="1"/>
      <c r="D146" s="1"/>
      <c r="E146" s="1"/>
      <c r="F146" s="1"/>
      <c r="G146" s="1"/>
      <c r="H146" s="1" t="s">
        <v>146</v>
      </c>
      <c r="I146" s="11">
        <v>4359</v>
      </c>
      <c r="J146" s="11"/>
      <c r="K146" s="11">
        <v>3548</v>
      </c>
      <c r="L146" s="11"/>
      <c r="M146" s="11">
        <f>ROUND((I146-K146),5)</f>
        <v>811</v>
      </c>
    </row>
    <row r="147" spans="1:13" ht="15.75" outlineLevel="4" thickBot="1">
      <c r="A147" s="1"/>
      <c r="B147" s="1"/>
      <c r="C147" s="1"/>
      <c r="D147" s="1"/>
      <c r="E147" s="1"/>
      <c r="F147" s="1"/>
      <c r="G147" s="1"/>
      <c r="H147" s="1" t="s">
        <v>147</v>
      </c>
      <c r="I147" s="13">
        <v>14367</v>
      </c>
      <c r="J147" s="11"/>
      <c r="K147" s="13">
        <v>1205</v>
      </c>
      <c r="L147" s="11"/>
      <c r="M147" s="13">
        <f>ROUND((I147-K147),5)</f>
        <v>13162</v>
      </c>
    </row>
    <row r="148" spans="1:13" ht="15.75" outlineLevel="3" thickBot="1">
      <c r="A148" s="1"/>
      <c r="B148" s="1"/>
      <c r="C148" s="1"/>
      <c r="D148" s="1"/>
      <c r="E148" s="1"/>
      <c r="F148" s="1"/>
      <c r="G148" s="1" t="s">
        <v>148</v>
      </c>
      <c r="H148" s="1"/>
      <c r="I148" s="15">
        <f>ROUND(SUM(I145:I147),5)</f>
        <v>18726</v>
      </c>
      <c r="J148" s="11"/>
      <c r="K148" s="15">
        <f>ROUND(SUM(K145:K147),5)</f>
        <v>4753</v>
      </c>
      <c r="L148" s="11"/>
      <c r="M148" s="15">
        <f>ROUND((I148-K148),5)</f>
        <v>13973</v>
      </c>
    </row>
    <row r="149" spans="1:13" ht="15.75" outlineLevel="2" thickBot="1">
      <c r="A149" s="1"/>
      <c r="B149" s="1"/>
      <c r="C149" s="1"/>
      <c r="D149" s="1"/>
      <c r="E149" s="1"/>
      <c r="F149" s="1" t="s">
        <v>149</v>
      </c>
      <c r="G149" s="1"/>
      <c r="H149" s="1"/>
      <c r="I149" s="14">
        <f>ROUND(SUM(I115:I119)+I125+I131+I139+I144+I148,5)</f>
        <v>220933</v>
      </c>
      <c r="J149" s="11"/>
      <c r="K149" s="14">
        <f>ROUND(SUM(K115:K119)+K125+K131+K139+K144+K148,5)</f>
        <v>182803</v>
      </c>
      <c r="L149" s="11"/>
      <c r="M149" s="14">
        <f>ROUND((I149-K149),5)</f>
        <v>38130</v>
      </c>
    </row>
    <row r="150" spans="1:13" outlineLevel="1">
      <c r="A150" s="1"/>
      <c r="B150" s="1"/>
      <c r="C150" s="1"/>
      <c r="D150" s="1"/>
      <c r="E150" s="1" t="s">
        <v>150</v>
      </c>
      <c r="F150" s="1"/>
      <c r="G150" s="1"/>
      <c r="H150" s="1"/>
      <c r="I150" s="11">
        <f>ROUND(I114+I149,5)</f>
        <v>220933</v>
      </c>
      <c r="J150" s="11"/>
      <c r="K150" s="11">
        <f>ROUND(K114+K149,5)</f>
        <v>182803</v>
      </c>
      <c r="L150" s="11"/>
      <c r="M150" s="11">
        <f>ROUND((I150-K150),5)</f>
        <v>38130</v>
      </c>
    </row>
    <row r="151" spans="1:13" outlineLevel="2">
      <c r="A151" s="1"/>
      <c r="B151" s="1"/>
      <c r="C151" s="1"/>
      <c r="D151" s="1"/>
      <c r="E151" s="1" t="s">
        <v>151</v>
      </c>
      <c r="F151" s="1"/>
      <c r="G151" s="1"/>
      <c r="H151" s="1"/>
      <c r="I151" s="11"/>
      <c r="J151" s="11"/>
      <c r="K151" s="11"/>
      <c r="L151" s="11"/>
      <c r="M151" s="11"/>
    </row>
    <row r="152" spans="1:13" outlineLevel="3">
      <c r="A152" s="1"/>
      <c r="B152" s="1"/>
      <c r="C152" s="1"/>
      <c r="D152" s="1"/>
      <c r="E152" s="1"/>
      <c r="F152" s="1" t="s">
        <v>152</v>
      </c>
      <c r="G152" s="1"/>
      <c r="H152" s="1"/>
      <c r="I152" s="11"/>
      <c r="J152" s="11"/>
      <c r="K152" s="11"/>
      <c r="L152" s="11"/>
      <c r="M152" s="11"/>
    </row>
    <row r="153" spans="1:13" outlineLevel="3">
      <c r="A153" s="1"/>
      <c r="B153" s="1"/>
      <c r="C153" s="1"/>
      <c r="D153" s="1"/>
      <c r="E153" s="1"/>
      <c r="F153" s="1"/>
      <c r="G153" s="1" t="s">
        <v>153</v>
      </c>
      <c r="H153" s="1"/>
      <c r="I153" s="11">
        <v>0</v>
      </c>
      <c r="J153" s="11"/>
      <c r="K153" s="11">
        <v>256</v>
      </c>
      <c r="L153" s="11"/>
      <c r="M153" s="11">
        <f>ROUND((I153-K153),5)</f>
        <v>-256</v>
      </c>
    </row>
    <row r="154" spans="1:13" outlineLevel="3">
      <c r="A154" s="1"/>
      <c r="B154" s="1"/>
      <c r="C154" s="1"/>
      <c r="D154" s="1"/>
      <c r="E154" s="1"/>
      <c r="F154" s="1"/>
      <c r="G154" s="1" t="s">
        <v>154</v>
      </c>
      <c r="H154" s="1"/>
      <c r="I154" s="11">
        <v>5066</v>
      </c>
      <c r="J154" s="11"/>
      <c r="K154" s="11">
        <v>3768</v>
      </c>
      <c r="L154" s="11"/>
      <c r="M154" s="11">
        <f>ROUND((I154-K154),5)</f>
        <v>1298</v>
      </c>
    </row>
    <row r="155" spans="1:13" outlineLevel="3">
      <c r="A155" s="1"/>
      <c r="B155" s="1"/>
      <c r="C155" s="1"/>
      <c r="D155" s="1"/>
      <c r="E155" s="1"/>
      <c r="F155" s="1"/>
      <c r="G155" s="1" t="s">
        <v>155</v>
      </c>
      <c r="H155" s="1"/>
      <c r="I155" s="11">
        <v>0</v>
      </c>
      <c r="J155" s="11"/>
      <c r="K155" s="11">
        <v>1532</v>
      </c>
      <c r="L155" s="11"/>
      <c r="M155" s="11">
        <f>ROUND((I155-K155),5)</f>
        <v>-1532</v>
      </c>
    </row>
    <row r="156" spans="1:13" outlineLevel="3">
      <c r="A156" s="1"/>
      <c r="B156" s="1"/>
      <c r="C156" s="1"/>
      <c r="D156" s="1"/>
      <c r="E156" s="1"/>
      <c r="F156" s="1"/>
      <c r="G156" s="1" t="s">
        <v>156</v>
      </c>
      <c r="H156" s="1"/>
      <c r="I156" s="11">
        <v>0</v>
      </c>
      <c r="J156" s="11"/>
      <c r="K156" s="11">
        <v>1541</v>
      </c>
      <c r="L156" s="11"/>
      <c r="M156" s="11">
        <f>ROUND((I156-K156),5)</f>
        <v>-1541</v>
      </c>
    </row>
    <row r="157" spans="1:13" outlineLevel="3">
      <c r="A157" s="1"/>
      <c r="B157" s="1"/>
      <c r="C157" s="1"/>
      <c r="D157" s="1"/>
      <c r="E157" s="1"/>
      <c r="F157" s="1"/>
      <c r="G157" s="1" t="s">
        <v>157</v>
      </c>
      <c r="H157" s="1"/>
      <c r="I157" s="11">
        <v>741</v>
      </c>
      <c r="J157" s="11"/>
      <c r="K157" s="11">
        <v>577</v>
      </c>
      <c r="L157" s="11"/>
      <c r="M157" s="11">
        <f>ROUND((I157-K157),5)</f>
        <v>164</v>
      </c>
    </row>
    <row r="158" spans="1:13" outlineLevel="4">
      <c r="A158" s="1"/>
      <c r="B158" s="1"/>
      <c r="C158" s="1"/>
      <c r="D158" s="1"/>
      <c r="E158" s="1"/>
      <c r="F158" s="1"/>
      <c r="G158" s="1" t="s">
        <v>158</v>
      </c>
      <c r="H158" s="1"/>
      <c r="I158" s="11"/>
      <c r="J158" s="11"/>
      <c r="K158" s="11"/>
      <c r="L158" s="11"/>
      <c r="M158" s="11"/>
    </row>
    <row r="159" spans="1:13" outlineLevel="4">
      <c r="A159" s="1"/>
      <c r="B159" s="1"/>
      <c r="C159" s="1"/>
      <c r="D159" s="1"/>
      <c r="E159" s="1"/>
      <c r="F159" s="1"/>
      <c r="G159" s="1"/>
      <c r="H159" s="1" t="s">
        <v>159</v>
      </c>
      <c r="I159" s="11">
        <v>271</v>
      </c>
      <c r="J159" s="11"/>
      <c r="K159" s="11">
        <v>344</v>
      </c>
      <c r="L159" s="11"/>
      <c r="M159" s="11">
        <f>ROUND((I159-K159),5)</f>
        <v>-73</v>
      </c>
    </row>
    <row r="160" spans="1:13" outlineLevel="4">
      <c r="A160" s="1"/>
      <c r="B160" s="1"/>
      <c r="C160" s="1"/>
      <c r="D160" s="1"/>
      <c r="E160" s="1"/>
      <c r="F160" s="1"/>
      <c r="G160" s="1"/>
      <c r="H160" s="1" t="s">
        <v>160</v>
      </c>
      <c r="I160" s="11">
        <v>290</v>
      </c>
      <c r="J160" s="11"/>
      <c r="K160" s="11">
        <v>289</v>
      </c>
      <c r="L160" s="11"/>
      <c r="M160" s="11">
        <f>ROUND((I160-K160),5)</f>
        <v>1</v>
      </c>
    </row>
    <row r="161" spans="1:13" ht="15.75" outlineLevel="4" thickBot="1">
      <c r="A161" s="1"/>
      <c r="B161" s="1"/>
      <c r="C161" s="1"/>
      <c r="D161" s="1"/>
      <c r="E161" s="1"/>
      <c r="F161" s="1"/>
      <c r="G161" s="1"/>
      <c r="H161" s="1" t="s">
        <v>161</v>
      </c>
      <c r="I161" s="12">
        <v>0</v>
      </c>
      <c r="J161" s="11"/>
      <c r="K161" s="12">
        <v>1212</v>
      </c>
      <c r="L161" s="11"/>
      <c r="M161" s="12">
        <f>ROUND((I161-K161),5)</f>
        <v>-1212</v>
      </c>
    </row>
    <row r="162" spans="1:13" outlineLevel="3">
      <c r="A162" s="1"/>
      <c r="B162" s="1"/>
      <c r="C162" s="1"/>
      <c r="D162" s="1"/>
      <c r="E162" s="1"/>
      <c r="F162" s="1"/>
      <c r="G162" s="1" t="s">
        <v>162</v>
      </c>
      <c r="H162" s="1"/>
      <c r="I162" s="11">
        <f>ROUND(SUM(I158:I161),5)</f>
        <v>561</v>
      </c>
      <c r="J162" s="11"/>
      <c r="K162" s="11">
        <f>ROUND(SUM(K158:K161),5)</f>
        <v>1845</v>
      </c>
      <c r="L162" s="11"/>
      <c r="M162" s="11">
        <f>ROUND((I162-K162),5)</f>
        <v>-1284</v>
      </c>
    </row>
    <row r="163" spans="1:13" outlineLevel="4">
      <c r="A163" s="1"/>
      <c r="B163" s="1"/>
      <c r="C163" s="1"/>
      <c r="D163" s="1"/>
      <c r="E163" s="1"/>
      <c r="F163" s="1"/>
      <c r="G163" s="1" t="s">
        <v>163</v>
      </c>
      <c r="H163" s="1"/>
      <c r="I163" s="11"/>
      <c r="J163" s="11"/>
      <c r="K163" s="11"/>
      <c r="L163" s="11"/>
      <c r="M163" s="11"/>
    </row>
    <row r="164" spans="1:13" outlineLevel="4">
      <c r="A164" s="1"/>
      <c r="B164" s="1"/>
      <c r="C164" s="1"/>
      <c r="D164" s="1"/>
      <c r="E164" s="1"/>
      <c r="F164" s="1"/>
      <c r="G164" s="1"/>
      <c r="H164" s="1" t="s">
        <v>164</v>
      </c>
      <c r="I164" s="11">
        <v>341</v>
      </c>
      <c r="J164" s="11"/>
      <c r="K164" s="11">
        <v>175</v>
      </c>
      <c r="L164" s="11"/>
      <c r="M164" s="11">
        <f>ROUND((I164-K164),5)</f>
        <v>166</v>
      </c>
    </row>
    <row r="165" spans="1:13" ht="15.75" outlineLevel="4" thickBot="1">
      <c r="A165" s="1"/>
      <c r="B165" s="1"/>
      <c r="C165" s="1"/>
      <c r="D165" s="1"/>
      <c r="E165" s="1"/>
      <c r="F165" s="1"/>
      <c r="G165" s="1"/>
      <c r="H165" s="1" t="s">
        <v>165</v>
      </c>
      <c r="I165" s="12">
        <v>812</v>
      </c>
      <c r="J165" s="11"/>
      <c r="K165" s="12">
        <v>299</v>
      </c>
      <c r="L165" s="11"/>
      <c r="M165" s="12">
        <f>ROUND((I165-K165),5)</f>
        <v>513</v>
      </c>
    </row>
    <row r="166" spans="1:13" outlineLevel="3">
      <c r="A166" s="1"/>
      <c r="B166" s="1"/>
      <c r="C166" s="1"/>
      <c r="D166" s="1"/>
      <c r="E166" s="1"/>
      <c r="F166" s="1"/>
      <c r="G166" s="1" t="s">
        <v>166</v>
      </c>
      <c r="H166" s="1"/>
      <c r="I166" s="11">
        <f>ROUND(SUM(I163:I165),5)</f>
        <v>1153</v>
      </c>
      <c r="J166" s="11"/>
      <c r="K166" s="11">
        <f>ROUND(SUM(K163:K165),5)</f>
        <v>474</v>
      </c>
      <c r="L166" s="11"/>
      <c r="M166" s="11">
        <f>ROUND((I166-K166),5)</f>
        <v>679</v>
      </c>
    </row>
    <row r="167" spans="1:13" outlineLevel="4">
      <c r="A167" s="1"/>
      <c r="B167" s="1"/>
      <c r="C167" s="1"/>
      <c r="D167" s="1"/>
      <c r="E167" s="1"/>
      <c r="F167" s="1"/>
      <c r="G167" s="1" t="s">
        <v>167</v>
      </c>
      <c r="H167" s="1"/>
      <c r="I167" s="11"/>
      <c r="J167" s="11"/>
      <c r="K167" s="11"/>
      <c r="L167" s="11"/>
      <c r="M167" s="11"/>
    </row>
    <row r="168" spans="1:13" outlineLevel="4">
      <c r="A168" s="1"/>
      <c r="B168" s="1"/>
      <c r="C168" s="1"/>
      <c r="D168" s="1"/>
      <c r="E168" s="1"/>
      <c r="F168" s="1"/>
      <c r="G168" s="1"/>
      <c r="H168" s="1" t="s">
        <v>168</v>
      </c>
      <c r="I168" s="11">
        <v>18301</v>
      </c>
      <c r="J168" s="11"/>
      <c r="K168" s="11">
        <v>15393</v>
      </c>
      <c r="L168" s="11"/>
      <c r="M168" s="11">
        <f>ROUND((I168-K168),5)</f>
        <v>2908</v>
      </c>
    </row>
    <row r="169" spans="1:13" outlineLevel="4">
      <c r="A169" s="1"/>
      <c r="B169" s="1"/>
      <c r="C169" s="1"/>
      <c r="D169" s="1"/>
      <c r="E169" s="1"/>
      <c r="F169" s="1"/>
      <c r="G169" s="1"/>
      <c r="H169" s="1" t="s">
        <v>169</v>
      </c>
      <c r="I169" s="11">
        <v>1938</v>
      </c>
      <c r="J169" s="11"/>
      <c r="K169" s="11">
        <v>1865</v>
      </c>
      <c r="L169" s="11"/>
      <c r="M169" s="11">
        <f>ROUND((I169-K169),5)</f>
        <v>73</v>
      </c>
    </row>
    <row r="170" spans="1:13" ht="15.75" outlineLevel="4" thickBot="1">
      <c r="A170" s="1"/>
      <c r="B170" s="1"/>
      <c r="C170" s="1"/>
      <c r="D170" s="1"/>
      <c r="E170" s="1"/>
      <c r="F170" s="1"/>
      <c r="G170" s="1"/>
      <c r="H170" s="1" t="s">
        <v>170</v>
      </c>
      <c r="I170" s="12">
        <v>1630</v>
      </c>
      <c r="J170" s="11"/>
      <c r="K170" s="12">
        <v>1439</v>
      </c>
      <c r="L170" s="11"/>
      <c r="M170" s="12">
        <f>ROUND((I170-K170),5)</f>
        <v>191</v>
      </c>
    </row>
    <row r="171" spans="1:13" outlineLevel="3">
      <c r="A171" s="1"/>
      <c r="B171" s="1"/>
      <c r="C171" s="1"/>
      <c r="D171" s="1"/>
      <c r="E171" s="1"/>
      <c r="F171" s="1"/>
      <c r="G171" s="1" t="s">
        <v>171</v>
      </c>
      <c r="H171" s="1"/>
      <c r="I171" s="11">
        <f>ROUND(SUM(I167:I170),5)</f>
        <v>21869</v>
      </c>
      <c r="J171" s="11"/>
      <c r="K171" s="11">
        <f>ROUND(SUM(K167:K170),5)</f>
        <v>18697</v>
      </c>
      <c r="L171" s="11"/>
      <c r="M171" s="11">
        <f>ROUND((I171-K171),5)</f>
        <v>3172</v>
      </c>
    </row>
    <row r="172" spans="1:13" outlineLevel="4">
      <c r="A172" s="1"/>
      <c r="B172" s="1"/>
      <c r="C172" s="1"/>
      <c r="D172" s="1"/>
      <c r="E172" s="1"/>
      <c r="F172" s="1"/>
      <c r="G172" s="1" t="s">
        <v>172</v>
      </c>
      <c r="H172" s="1"/>
      <c r="I172" s="11"/>
      <c r="J172" s="11"/>
      <c r="K172" s="11"/>
      <c r="L172" s="11"/>
      <c r="M172" s="11"/>
    </row>
    <row r="173" spans="1:13" outlineLevel="4">
      <c r="A173" s="1"/>
      <c r="B173" s="1"/>
      <c r="C173" s="1"/>
      <c r="D173" s="1"/>
      <c r="E173" s="1"/>
      <c r="F173" s="1"/>
      <c r="G173" s="1"/>
      <c r="H173" s="1" t="s">
        <v>173</v>
      </c>
      <c r="I173" s="11">
        <v>925</v>
      </c>
      <c r="J173" s="11"/>
      <c r="K173" s="11">
        <v>645</v>
      </c>
      <c r="L173" s="11"/>
      <c r="M173" s="11">
        <f>ROUND((I173-K173),5)</f>
        <v>280</v>
      </c>
    </row>
    <row r="174" spans="1:13" ht="15.75" outlineLevel="4" thickBot="1">
      <c r="A174" s="1"/>
      <c r="B174" s="1"/>
      <c r="C174" s="1"/>
      <c r="D174" s="1"/>
      <c r="E174" s="1"/>
      <c r="F174" s="1"/>
      <c r="G174" s="1"/>
      <c r="H174" s="1" t="s">
        <v>174</v>
      </c>
      <c r="I174" s="13">
        <v>100</v>
      </c>
      <c r="J174" s="11"/>
      <c r="K174" s="13">
        <v>482</v>
      </c>
      <c r="L174" s="11"/>
      <c r="M174" s="13">
        <f>ROUND((I174-K174),5)</f>
        <v>-382</v>
      </c>
    </row>
    <row r="175" spans="1:13" ht="15.75" outlineLevel="3" thickBot="1">
      <c r="A175" s="1"/>
      <c r="B175" s="1"/>
      <c r="C175" s="1"/>
      <c r="D175" s="1"/>
      <c r="E175" s="1"/>
      <c r="F175" s="1"/>
      <c r="G175" s="1" t="s">
        <v>175</v>
      </c>
      <c r="H175" s="1"/>
      <c r="I175" s="15">
        <f>ROUND(SUM(I172:I174),5)</f>
        <v>1025</v>
      </c>
      <c r="J175" s="11"/>
      <c r="K175" s="15">
        <f>ROUND(SUM(K172:K174),5)</f>
        <v>1127</v>
      </c>
      <c r="L175" s="11"/>
      <c r="M175" s="15">
        <f>ROUND((I175-K175),5)</f>
        <v>-102</v>
      </c>
    </row>
    <row r="176" spans="1:13" ht="15.75" outlineLevel="2" thickBot="1">
      <c r="A176" s="1"/>
      <c r="B176" s="1"/>
      <c r="C176" s="1"/>
      <c r="D176" s="1"/>
      <c r="E176" s="1"/>
      <c r="F176" s="1" t="s">
        <v>176</v>
      </c>
      <c r="G176" s="1"/>
      <c r="H176" s="1"/>
      <c r="I176" s="14">
        <f>ROUND(SUM(I152:I157)+I162+I166+I171+I175,5)</f>
        <v>30415</v>
      </c>
      <c r="J176" s="11"/>
      <c r="K176" s="14">
        <f>ROUND(SUM(K152:K157)+K162+K166+K171+K175,5)</f>
        <v>29817</v>
      </c>
      <c r="L176" s="11"/>
      <c r="M176" s="14">
        <f>ROUND((I176-K176),5)</f>
        <v>598</v>
      </c>
    </row>
    <row r="177" spans="1:13" outlineLevel="1">
      <c r="A177" s="1"/>
      <c r="B177" s="1"/>
      <c r="C177" s="1"/>
      <c r="D177" s="1"/>
      <c r="E177" s="1" t="s">
        <v>177</v>
      </c>
      <c r="F177" s="1"/>
      <c r="G177" s="1"/>
      <c r="H177" s="1"/>
      <c r="I177" s="11">
        <f>ROUND(I151+I176,5)</f>
        <v>30415</v>
      </c>
      <c r="J177" s="11"/>
      <c r="K177" s="11">
        <f>ROUND(K151+K176,5)</f>
        <v>29817</v>
      </c>
      <c r="L177" s="11"/>
      <c r="M177" s="11">
        <f>ROUND((I177-K177),5)</f>
        <v>598</v>
      </c>
    </row>
    <row r="178" spans="1:13" outlineLevel="2">
      <c r="A178" s="1"/>
      <c r="B178" s="1"/>
      <c r="C178" s="1"/>
      <c r="D178" s="1"/>
      <c r="E178" s="1" t="s">
        <v>178</v>
      </c>
      <c r="F178" s="1"/>
      <c r="G178" s="1"/>
      <c r="H178" s="1"/>
      <c r="I178" s="11"/>
      <c r="J178" s="11"/>
      <c r="K178" s="11"/>
      <c r="L178" s="11"/>
      <c r="M178" s="11"/>
    </row>
    <row r="179" spans="1:13" outlineLevel="3">
      <c r="A179" s="1"/>
      <c r="B179" s="1"/>
      <c r="C179" s="1"/>
      <c r="D179" s="1"/>
      <c r="E179" s="1"/>
      <c r="F179" s="1" t="s">
        <v>179</v>
      </c>
      <c r="G179" s="1"/>
      <c r="H179" s="1"/>
      <c r="I179" s="11"/>
      <c r="J179" s="11"/>
      <c r="K179" s="11"/>
      <c r="L179" s="11"/>
      <c r="M179" s="11"/>
    </row>
    <row r="180" spans="1:13" outlineLevel="3">
      <c r="A180" s="1"/>
      <c r="B180" s="1"/>
      <c r="C180" s="1"/>
      <c r="D180" s="1"/>
      <c r="E180" s="1"/>
      <c r="F180" s="1"/>
      <c r="G180" s="1" t="s">
        <v>180</v>
      </c>
      <c r="H180" s="1"/>
      <c r="I180" s="11">
        <v>0</v>
      </c>
      <c r="J180" s="11"/>
      <c r="K180" s="11">
        <v>522</v>
      </c>
      <c r="L180" s="11"/>
      <c r="M180" s="11">
        <f>ROUND((I180-K180),5)</f>
        <v>-522</v>
      </c>
    </row>
    <row r="181" spans="1:13" outlineLevel="3">
      <c r="A181" s="1"/>
      <c r="B181" s="1"/>
      <c r="C181" s="1"/>
      <c r="D181" s="1"/>
      <c r="E181" s="1"/>
      <c r="F181" s="1"/>
      <c r="G181" s="1" t="s">
        <v>181</v>
      </c>
      <c r="H181" s="1"/>
      <c r="I181" s="11">
        <v>304</v>
      </c>
      <c r="J181" s="11"/>
      <c r="K181" s="11">
        <v>308</v>
      </c>
      <c r="L181" s="11"/>
      <c r="M181" s="11">
        <f>ROUND((I181-K181),5)</f>
        <v>-4</v>
      </c>
    </row>
    <row r="182" spans="1:13" outlineLevel="4">
      <c r="A182" s="1"/>
      <c r="B182" s="1"/>
      <c r="C182" s="1"/>
      <c r="D182" s="1"/>
      <c r="E182" s="1"/>
      <c r="F182" s="1"/>
      <c r="G182" s="1" t="s">
        <v>182</v>
      </c>
      <c r="H182" s="1"/>
      <c r="I182" s="11"/>
      <c r="J182" s="11"/>
      <c r="K182" s="11"/>
      <c r="L182" s="11"/>
      <c r="M182" s="11"/>
    </row>
    <row r="183" spans="1:13" outlineLevel="4">
      <c r="A183" s="1"/>
      <c r="B183" s="1"/>
      <c r="C183" s="1"/>
      <c r="D183" s="1"/>
      <c r="E183" s="1"/>
      <c r="F183" s="1"/>
      <c r="G183" s="1"/>
      <c r="H183" s="1" t="s">
        <v>183</v>
      </c>
      <c r="I183" s="11">
        <v>271</v>
      </c>
      <c r="J183" s="11"/>
      <c r="K183" s="11">
        <v>344</v>
      </c>
      <c r="L183" s="11"/>
      <c r="M183" s="11">
        <f>ROUND((I183-K183),5)</f>
        <v>-73</v>
      </c>
    </row>
    <row r="184" spans="1:13" ht="15.75" outlineLevel="4" thickBot="1">
      <c r="A184" s="1"/>
      <c r="B184" s="1"/>
      <c r="C184" s="1"/>
      <c r="D184" s="1"/>
      <c r="E184" s="1"/>
      <c r="F184" s="1"/>
      <c r="G184" s="1"/>
      <c r="H184" s="1" t="s">
        <v>184</v>
      </c>
      <c r="I184" s="12">
        <v>574</v>
      </c>
      <c r="J184" s="11"/>
      <c r="K184" s="12">
        <v>180</v>
      </c>
      <c r="L184" s="11"/>
      <c r="M184" s="12">
        <f>ROUND((I184-K184),5)</f>
        <v>394</v>
      </c>
    </row>
    <row r="185" spans="1:13" outlineLevel="3">
      <c r="A185" s="1"/>
      <c r="B185" s="1"/>
      <c r="C185" s="1"/>
      <c r="D185" s="1"/>
      <c r="E185" s="1"/>
      <c r="F185" s="1"/>
      <c r="G185" s="1" t="s">
        <v>185</v>
      </c>
      <c r="H185" s="1"/>
      <c r="I185" s="11">
        <f>ROUND(SUM(I182:I184),5)</f>
        <v>845</v>
      </c>
      <c r="J185" s="11"/>
      <c r="K185" s="11">
        <f>ROUND(SUM(K182:K184),5)</f>
        <v>524</v>
      </c>
      <c r="L185" s="11"/>
      <c r="M185" s="11">
        <f>ROUND((I185-K185),5)</f>
        <v>321</v>
      </c>
    </row>
    <row r="186" spans="1:13" outlineLevel="4">
      <c r="A186" s="1"/>
      <c r="B186" s="1"/>
      <c r="C186" s="1"/>
      <c r="D186" s="1"/>
      <c r="E186" s="1"/>
      <c r="F186" s="1"/>
      <c r="G186" s="1" t="s">
        <v>186</v>
      </c>
      <c r="H186" s="1"/>
      <c r="I186" s="11"/>
      <c r="J186" s="11"/>
      <c r="K186" s="11"/>
      <c r="L186" s="11"/>
      <c r="M186" s="11"/>
    </row>
    <row r="187" spans="1:13" outlineLevel="4">
      <c r="A187" s="1"/>
      <c r="B187" s="1"/>
      <c r="C187" s="1"/>
      <c r="D187" s="1"/>
      <c r="E187" s="1"/>
      <c r="F187" s="1"/>
      <c r="G187" s="1"/>
      <c r="H187" s="1" t="s">
        <v>187</v>
      </c>
      <c r="I187" s="11">
        <v>9228</v>
      </c>
      <c r="J187" s="11"/>
      <c r="K187" s="11">
        <v>7031</v>
      </c>
      <c r="L187" s="11"/>
      <c r="M187" s="11">
        <f t="shared" ref="M187:M192" si="8">ROUND((I187-K187),5)</f>
        <v>2197</v>
      </c>
    </row>
    <row r="188" spans="1:13" outlineLevel="4">
      <c r="A188" s="1"/>
      <c r="B188" s="1"/>
      <c r="C188" s="1"/>
      <c r="D188" s="1"/>
      <c r="E188" s="1"/>
      <c r="F188" s="1"/>
      <c r="G188" s="1"/>
      <c r="H188" s="1" t="s">
        <v>188</v>
      </c>
      <c r="I188" s="11">
        <v>0</v>
      </c>
      <c r="J188" s="11"/>
      <c r="K188" s="11">
        <v>-420</v>
      </c>
      <c r="L188" s="11"/>
      <c r="M188" s="11">
        <f t="shared" si="8"/>
        <v>420</v>
      </c>
    </row>
    <row r="189" spans="1:13" ht="15.75" outlineLevel="4" thickBot="1">
      <c r="A189" s="1"/>
      <c r="B189" s="1"/>
      <c r="C189" s="1"/>
      <c r="D189" s="1"/>
      <c r="E189" s="1"/>
      <c r="F189" s="1"/>
      <c r="G189" s="1"/>
      <c r="H189" s="1" t="s">
        <v>189</v>
      </c>
      <c r="I189" s="13">
        <v>854</v>
      </c>
      <c r="J189" s="11"/>
      <c r="K189" s="13">
        <v>639</v>
      </c>
      <c r="L189" s="11"/>
      <c r="M189" s="13">
        <f t="shared" si="8"/>
        <v>215</v>
      </c>
    </row>
    <row r="190" spans="1:13" ht="15.75" outlineLevel="3" thickBot="1">
      <c r="A190" s="1"/>
      <c r="B190" s="1"/>
      <c r="C190" s="1"/>
      <c r="D190" s="1"/>
      <c r="E190" s="1"/>
      <c r="F190" s="1"/>
      <c r="G190" s="1" t="s">
        <v>190</v>
      </c>
      <c r="H190" s="1"/>
      <c r="I190" s="15">
        <f>ROUND(SUM(I186:I189),5)</f>
        <v>10082</v>
      </c>
      <c r="J190" s="11"/>
      <c r="K190" s="15">
        <f>ROUND(SUM(K186:K189),5)</f>
        <v>7250</v>
      </c>
      <c r="L190" s="11"/>
      <c r="M190" s="15">
        <f t="shared" si="8"/>
        <v>2832</v>
      </c>
    </row>
    <row r="191" spans="1:13" ht="15.75" outlineLevel="2" thickBot="1">
      <c r="A191" s="1"/>
      <c r="B191" s="1"/>
      <c r="C191" s="1"/>
      <c r="D191" s="1"/>
      <c r="E191" s="1"/>
      <c r="F191" s="1" t="s">
        <v>191</v>
      </c>
      <c r="G191" s="1"/>
      <c r="H191" s="1"/>
      <c r="I191" s="14">
        <f>ROUND(SUM(I179:I181)+I185+I190,5)</f>
        <v>11231</v>
      </c>
      <c r="J191" s="11"/>
      <c r="K191" s="14">
        <f>ROUND(SUM(K179:K181)+K185+K190,5)</f>
        <v>8604</v>
      </c>
      <c r="L191" s="11"/>
      <c r="M191" s="14">
        <f t="shared" si="8"/>
        <v>2627</v>
      </c>
    </row>
    <row r="192" spans="1:13" outlineLevel="1">
      <c r="A192" s="1"/>
      <c r="B192" s="1"/>
      <c r="C192" s="1"/>
      <c r="D192" s="1"/>
      <c r="E192" s="1" t="s">
        <v>192</v>
      </c>
      <c r="F192" s="1"/>
      <c r="G192" s="1"/>
      <c r="H192" s="1"/>
      <c r="I192" s="11">
        <f>ROUND(I178+I191,5)</f>
        <v>11231</v>
      </c>
      <c r="J192" s="11"/>
      <c r="K192" s="11">
        <f>ROUND(K178+K191,5)</f>
        <v>8604</v>
      </c>
      <c r="L192" s="11"/>
      <c r="M192" s="11">
        <f t="shared" si="8"/>
        <v>2627</v>
      </c>
    </row>
    <row r="193" spans="1:13" outlineLevel="2">
      <c r="A193" s="1"/>
      <c r="B193" s="1"/>
      <c r="C193" s="1"/>
      <c r="D193" s="1"/>
      <c r="E193" s="1" t="s">
        <v>193</v>
      </c>
      <c r="F193" s="1"/>
      <c r="G193" s="1"/>
      <c r="H193" s="1"/>
      <c r="I193" s="11"/>
      <c r="J193" s="11"/>
      <c r="K193" s="11"/>
      <c r="L193" s="11"/>
      <c r="M193" s="11"/>
    </row>
    <row r="194" spans="1:13" outlineLevel="3">
      <c r="A194" s="1"/>
      <c r="B194" s="1"/>
      <c r="C194" s="1"/>
      <c r="D194" s="1"/>
      <c r="E194" s="1"/>
      <c r="F194" s="1" t="s">
        <v>194</v>
      </c>
      <c r="G194" s="1"/>
      <c r="H194" s="1"/>
      <c r="I194" s="11"/>
      <c r="J194" s="11"/>
      <c r="K194" s="11"/>
      <c r="L194" s="11"/>
      <c r="M194" s="11"/>
    </row>
    <row r="195" spans="1:13" outlineLevel="3">
      <c r="A195" s="1"/>
      <c r="B195" s="1"/>
      <c r="C195" s="1"/>
      <c r="D195" s="1"/>
      <c r="E195" s="1"/>
      <c r="F195" s="1"/>
      <c r="G195" s="1" t="s">
        <v>195</v>
      </c>
      <c r="H195" s="1"/>
      <c r="I195" s="11">
        <v>2988</v>
      </c>
      <c r="J195" s="11"/>
      <c r="K195" s="11">
        <v>10261</v>
      </c>
      <c r="L195" s="11"/>
      <c r="M195" s="11">
        <f>ROUND((I195-K195),5)</f>
        <v>-7273</v>
      </c>
    </row>
    <row r="196" spans="1:13" outlineLevel="3">
      <c r="A196" s="1"/>
      <c r="B196" s="1"/>
      <c r="C196" s="1"/>
      <c r="D196" s="1"/>
      <c r="E196" s="1"/>
      <c r="F196" s="1"/>
      <c r="G196" s="1" t="s">
        <v>196</v>
      </c>
      <c r="H196" s="1"/>
      <c r="I196" s="11">
        <v>793</v>
      </c>
      <c r="J196" s="11"/>
      <c r="K196" s="11">
        <v>5318</v>
      </c>
      <c r="L196" s="11"/>
      <c r="M196" s="11">
        <f>ROUND((I196-K196),5)</f>
        <v>-4525</v>
      </c>
    </row>
    <row r="197" spans="1:13" outlineLevel="3">
      <c r="A197" s="1"/>
      <c r="B197" s="1"/>
      <c r="C197" s="1"/>
      <c r="D197" s="1"/>
      <c r="E197" s="1"/>
      <c r="F197" s="1"/>
      <c r="G197" s="1" t="s">
        <v>197</v>
      </c>
      <c r="H197" s="1"/>
      <c r="I197" s="11">
        <v>533</v>
      </c>
      <c r="J197" s="11"/>
      <c r="K197" s="11">
        <v>1415</v>
      </c>
      <c r="L197" s="11"/>
      <c r="M197" s="11">
        <f>ROUND((I197-K197),5)</f>
        <v>-882</v>
      </c>
    </row>
    <row r="198" spans="1:13" outlineLevel="4">
      <c r="A198" s="1"/>
      <c r="B198" s="1"/>
      <c r="C198" s="1"/>
      <c r="D198" s="1"/>
      <c r="E198" s="1"/>
      <c r="F198" s="1"/>
      <c r="G198" s="1" t="s">
        <v>198</v>
      </c>
      <c r="H198" s="1"/>
      <c r="I198" s="11"/>
      <c r="J198" s="11"/>
      <c r="K198" s="11"/>
      <c r="L198" s="11"/>
      <c r="M198" s="11"/>
    </row>
    <row r="199" spans="1:13" outlineLevel="4">
      <c r="A199" s="1"/>
      <c r="B199" s="1"/>
      <c r="C199" s="1"/>
      <c r="D199" s="1"/>
      <c r="E199" s="1"/>
      <c r="F199" s="1"/>
      <c r="G199" s="1"/>
      <c r="H199" s="1" t="s">
        <v>199</v>
      </c>
      <c r="I199" s="11">
        <v>250</v>
      </c>
      <c r="J199" s="11"/>
      <c r="K199" s="11">
        <v>0</v>
      </c>
      <c r="L199" s="11"/>
      <c r="M199" s="11">
        <f>ROUND((I199-K199),5)</f>
        <v>250</v>
      </c>
    </row>
    <row r="200" spans="1:13" outlineLevel="4">
      <c r="A200" s="1"/>
      <c r="B200" s="1"/>
      <c r="C200" s="1"/>
      <c r="D200" s="1"/>
      <c r="E200" s="1"/>
      <c r="F200" s="1"/>
      <c r="G200" s="1"/>
      <c r="H200" s="1" t="s">
        <v>200</v>
      </c>
      <c r="I200" s="11">
        <v>2439</v>
      </c>
      <c r="J200" s="11"/>
      <c r="K200" s="11">
        <v>3096</v>
      </c>
      <c r="L200" s="11"/>
      <c r="M200" s="11">
        <f>ROUND((I200-K200),5)</f>
        <v>-657</v>
      </c>
    </row>
    <row r="201" spans="1:13" ht="15.75" outlineLevel="4" thickBot="1">
      <c r="A201" s="1"/>
      <c r="B201" s="1"/>
      <c r="C201" s="1"/>
      <c r="D201" s="1"/>
      <c r="E201" s="1"/>
      <c r="F201" s="1"/>
      <c r="G201" s="1"/>
      <c r="H201" s="1" t="s">
        <v>201</v>
      </c>
      <c r="I201" s="12">
        <v>78</v>
      </c>
      <c r="J201" s="11"/>
      <c r="K201" s="12">
        <v>208</v>
      </c>
      <c r="L201" s="11"/>
      <c r="M201" s="12">
        <f>ROUND((I201-K201),5)</f>
        <v>-130</v>
      </c>
    </row>
    <row r="202" spans="1:13" outlineLevel="3">
      <c r="A202" s="1"/>
      <c r="B202" s="1"/>
      <c r="C202" s="1"/>
      <c r="D202" s="1"/>
      <c r="E202" s="1"/>
      <c r="F202" s="1"/>
      <c r="G202" s="1" t="s">
        <v>202</v>
      </c>
      <c r="H202" s="1"/>
      <c r="I202" s="11">
        <f>ROUND(SUM(I198:I201),5)</f>
        <v>2767</v>
      </c>
      <c r="J202" s="11"/>
      <c r="K202" s="11">
        <f>ROUND(SUM(K198:K201),5)</f>
        <v>3304</v>
      </c>
      <c r="L202" s="11"/>
      <c r="M202" s="11">
        <f>ROUND((I202-K202),5)</f>
        <v>-537</v>
      </c>
    </row>
    <row r="203" spans="1:13" outlineLevel="4">
      <c r="A203" s="1"/>
      <c r="B203" s="1"/>
      <c r="C203" s="1"/>
      <c r="D203" s="1"/>
      <c r="E203" s="1"/>
      <c r="F203" s="1"/>
      <c r="G203" s="1" t="s">
        <v>203</v>
      </c>
      <c r="H203" s="1"/>
      <c r="I203" s="11"/>
      <c r="J203" s="11"/>
      <c r="K203" s="11"/>
      <c r="L203" s="11"/>
      <c r="M203" s="11"/>
    </row>
    <row r="204" spans="1:13" outlineLevel="4">
      <c r="A204" s="1"/>
      <c r="B204" s="1"/>
      <c r="C204" s="1"/>
      <c r="D204" s="1"/>
      <c r="E204" s="1"/>
      <c r="F204" s="1"/>
      <c r="G204" s="1"/>
      <c r="H204" s="1" t="s">
        <v>204</v>
      </c>
      <c r="I204" s="11">
        <v>14571</v>
      </c>
      <c r="J204" s="11"/>
      <c r="K204" s="11">
        <v>3027</v>
      </c>
      <c r="L204" s="11"/>
      <c r="M204" s="11">
        <f>ROUND((I204-K204),5)</f>
        <v>11544</v>
      </c>
    </row>
    <row r="205" spans="1:13" outlineLevel="4">
      <c r="A205" s="1"/>
      <c r="B205" s="1"/>
      <c r="C205" s="1"/>
      <c r="D205" s="1"/>
      <c r="E205" s="1"/>
      <c r="F205" s="1"/>
      <c r="G205" s="1"/>
      <c r="H205" s="1" t="s">
        <v>205</v>
      </c>
      <c r="I205" s="11">
        <v>35</v>
      </c>
      <c r="J205" s="11"/>
      <c r="K205" s="11">
        <v>70</v>
      </c>
      <c r="L205" s="11"/>
      <c r="M205" s="11">
        <f>ROUND((I205-K205),5)</f>
        <v>-35</v>
      </c>
    </row>
    <row r="206" spans="1:13" ht="15.75" outlineLevel="4" thickBot="1">
      <c r="A206" s="1"/>
      <c r="B206" s="1"/>
      <c r="C206" s="1"/>
      <c r="D206" s="1"/>
      <c r="E206" s="1"/>
      <c r="F206" s="1"/>
      <c r="G206" s="1"/>
      <c r="H206" s="1" t="s">
        <v>206</v>
      </c>
      <c r="I206" s="12">
        <v>1348</v>
      </c>
      <c r="J206" s="11"/>
      <c r="K206" s="12">
        <v>283</v>
      </c>
      <c r="L206" s="11"/>
      <c r="M206" s="12">
        <f>ROUND((I206-K206),5)</f>
        <v>1065</v>
      </c>
    </row>
    <row r="207" spans="1:13" outlineLevel="3">
      <c r="A207" s="1"/>
      <c r="B207" s="1"/>
      <c r="C207" s="1"/>
      <c r="D207" s="1"/>
      <c r="E207" s="1"/>
      <c r="F207" s="1"/>
      <c r="G207" s="1" t="s">
        <v>207</v>
      </c>
      <c r="H207" s="1"/>
      <c r="I207" s="11">
        <f>ROUND(SUM(I203:I206),5)</f>
        <v>15954</v>
      </c>
      <c r="J207" s="11"/>
      <c r="K207" s="11">
        <f>ROUND(SUM(K203:K206),5)</f>
        <v>3380</v>
      </c>
      <c r="L207" s="11"/>
      <c r="M207" s="11">
        <f>ROUND((I207-K207),5)</f>
        <v>12574</v>
      </c>
    </row>
    <row r="208" spans="1:13" outlineLevel="4">
      <c r="A208" s="1"/>
      <c r="B208" s="1"/>
      <c r="C208" s="1"/>
      <c r="D208" s="1"/>
      <c r="E208" s="1"/>
      <c r="F208" s="1"/>
      <c r="G208" s="1" t="s">
        <v>208</v>
      </c>
      <c r="H208" s="1"/>
      <c r="I208" s="11"/>
      <c r="J208" s="11"/>
      <c r="K208" s="11"/>
      <c r="L208" s="11"/>
      <c r="M208" s="11"/>
    </row>
    <row r="209" spans="1:13" ht="15.75" outlineLevel="4" thickBot="1">
      <c r="A209" s="1"/>
      <c r="B209" s="1"/>
      <c r="C209" s="1"/>
      <c r="D209" s="1"/>
      <c r="E209" s="1"/>
      <c r="F209" s="1"/>
      <c r="G209" s="1"/>
      <c r="H209" s="1" t="s">
        <v>209</v>
      </c>
      <c r="I209" s="13">
        <v>0</v>
      </c>
      <c r="J209" s="11"/>
      <c r="K209" s="13">
        <v>159</v>
      </c>
      <c r="L209" s="11"/>
      <c r="M209" s="13">
        <f>ROUND((I209-K209),5)</f>
        <v>-159</v>
      </c>
    </row>
    <row r="210" spans="1:13" ht="15.75" outlineLevel="3" thickBot="1">
      <c r="A210" s="1"/>
      <c r="B210" s="1"/>
      <c r="C210" s="1"/>
      <c r="D210" s="1"/>
      <c r="E210" s="1"/>
      <c r="F210" s="1"/>
      <c r="G210" s="1" t="s">
        <v>210</v>
      </c>
      <c r="H210" s="1"/>
      <c r="I210" s="15">
        <f>ROUND(SUM(I208:I209),5)</f>
        <v>0</v>
      </c>
      <c r="J210" s="11"/>
      <c r="K210" s="15">
        <f>ROUND(SUM(K208:K209),5)</f>
        <v>159</v>
      </c>
      <c r="L210" s="11"/>
      <c r="M210" s="15">
        <f>ROUND((I210-K210),5)</f>
        <v>-159</v>
      </c>
    </row>
    <row r="211" spans="1:13" ht="15.75" outlineLevel="2" thickBot="1">
      <c r="A211" s="1"/>
      <c r="B211" s="1"/>
      <c r="C211" s="1"/>
      <c r="D211" s="1"/>
      <c r="E211" s="1"/>
      <c r="F211" s="1" t="s">
        <v>211</v>
      </c>
      <c r="G211" s="1"/>
      <c r="H211" s="1"/>
      <c r="I211" s="14">
        <f>ROUND(SUM(I194:I197)+I202+I207+I210,5)</f>
        <v>23035</v>
      </c>
      <c r="J211" s="11"/>
      <c r="K211" s="14">
        <f>ROUND(SUM(K194:K197)+K202+K207+K210,5)</f>
        <v>23837</v>
      </c>
      <c r="L211" s="11"/>
      <c r="M211" s="14">
        <f>ROUND((I211-K211),5)</f>
        <v>-802</v>
      </c>
    </row>
    <row r="212" spans="1:13" outlineLevel="1">
      <c r="A212" s="1"/>
      <c r="B212" s="1"/>
      <c r="C212" s="1"/>
      <c r="D212" s="1"/>
      <c r="E212" s="1" t="s">
        <v>212</v>
      </c>
      <c r="F212" s="1"/>
      <c r="G212" s="1"/>
      <c r="H212" s="1"/>
      <c r="I212" s="11">
        <f>ROUND(I193+I211,5)</f>
        <v>23035</v>
      </c>
      <c r="J212" s="11"/>
      <c r="K212" s="11">
        <f>ROUND(K193+K211,5)</f>
        <v>23837</v>
      </c>
      <c r="L212" s="11"/>
      <c r="M212" s="11">
        <f>ROUND((I212-K212),5)</f>
        <v>-802</v>
      </c>
    </row>
    <row r="213" spans="1:13" outlineLevel="2">
      <c r="A213" s="1"/>
      <c r="B213" s="1"/>
      <c r="C213" s="1"/>
      <c r="D213" s="1"/>
      <c r="E213" s="1" t="s">
        <v>213</v>
      </c>
      <c r="F213" s="1"/>
      <c r="G213" s="1"/>
      <c r="H213" s="1"/>
      <c r="I213" s="11"/>
      <c r="J213" s="11"/>
      <c r="K213" s="11"/>
      <c r="L213" s="11"/>
      <c r="M213" s="11"/>
    </row>
    <row r="214" spans="1:13" outlineLevel="2">
      <c r="A214" s="1"/>
      <c r="B214" s="1"/>
      <c r="C214" s="1"/>
      <c r="D214" s="1"/>
      <c r="E214" s="1"/>
      <c r="F214" s="1" t="s">
        <v>214</v>
      </c>
      <c r="G214" s="1"/>
      <c r="H214" s="1"/>
      <c r="I214" s="11">
        <v>0</v>
      </c>
      <c r="J214" s="11"/>
      <c r="K214" s="11">
        <v>2023</v>
      </c>
      <c r="L214" s="11"/>
      <c r="M214" s="11">
        <f>ROUND((I214-K214),5)</f>
        <v>-2023</v>
      </c>
    </row>
    <row r="215" spans="1:13" outlineLevel="3">
      <c r="A215" s="1"/>
      <c r="B215" s="1"/>
      <c r="C215" s="1"/>
      <c r="D215" s="1"/>
      <c r="E215" s="1"/>
      <c r="F215" s="1" t="s">
        <v>215</v>
      </c>
      <c r="G215" s="1"/>
      <c r="H215" s="1"/>
      <c r="I215" s="11"/>
      <c r="J215" s="11"/>
      <c r="K215" s="11"/>
      <c r="L215" s="11"/>
      <c r="M215" s="11"/>
    </row>
    <row r="216" spans="1:13" outlineLevel="3">
      <c r="A216" s="1"/>
      <c r="B216" s="1"/>
      <c r="C216" s="1"/>
      <c r="D216" s="1"/>
      <c r="E216" s="1"/>
      <c r="F216" s="1"/>
      <c r="G216" s="1" t="s">
        <v>216</v>
      </c>
      <c r="H216" s="1"/>
      <c r="I216" s="11">
        <v>542</v>
      </c>
      <c r="J216" s="11"/>
      <c r="K216" s="11">
        <v>688</v>
      </c>
      <c r="L216" s="11"/>
      <c r="M216" s="11">
        <f>ROUND((I216-K216),5)</f>
        <v>-146</v>
      </c>
    </row>
    <row r="217" spans="1:13" outlineLevel="3">
      <c r="A217" s="1"/>
      <c r="B217" s="1"/>
      <c r="C217" s="1"/>
      <c r="D217" s="1"/>
      <c r="E217" s="1"/>
      <c r="F217" s="1"/>
      <c r="G217" s="1" t="s">
        <v>217</v>
      </c>
      <c r="H217" s="1"/>
      <c r="I217" s="11">
        <v>1001</v>
      </c>
      <c r="J217" s="11"/>
      <c r="K217" s="11">
        <v>1403</v>
      </c>
      <c r="L217" s="11"/>
      <c r="M217" s="11">
        <f>ROUND((I217-K217),5)</f>
        <v>-402</v>
      </c>
    </row>
    <row r="218" spans="1:13" ht="15.75" outlineLevel="3" thickBot="1">
      <c r="A218" s="1"/>
      <c r="B218" s="1"/>
      <c r="C218" s="1"/>
      <c r="D218" s="1"/>
      <c r="E218" s="1"/>
      <c r="F218" s="1"/>
      <c r="G218" s="1" t="s">
        <v>218</v>
      </c>
      <c r="H218" s="1"/>
      <c r="I218" s="12">
        <v>323</v>
      </c>
      <c r="J218" s="11"/>
      <c r="K218" s="12">
        <v>1991</v>
      </c>
      <c r="L218" s="11"/>
      <c r="M218" s="12">
        <f>ROUND((I218-K218),5)</f>
        <v>-1668</v>
      </c>
    </row>
    <row r="219" spans="1:13" outlineLevel="2">
      <c r="A219" s="1"/>
      <c r="B219" s="1"/>
      <c r="C219" s="1"/>
      <c r="D219" s="1"/>
      <c r="E219" s="1"/>
      <c r="F219" s="1" t="s">
        <v>219</v>
      </c>
      <c r="G219" s="1"/>
      <c r="H219" s="1"/>
      <c r="I219" s="11">
        <f>ROUND(SUM(I215:I218),5)</f>
        <v>1866</v>
      </c>
      <c r="J219" s="11"/>
      <c r="K219" s="11">
        <f>ROUND(SUM(K215:K218),5)</f>
        <v>4082</v>
      </c>
      <c r="L219" s="11"/>
      <c r="M219" s="11">
        <f>ROUND((I219-K219),5)</f>
        <v>-2216</v>
      </c>
    </row>
    <row r="220" spans="1:13" outlineLevel="3">
      <c r="A220" s="1"/>
      <c r="B220" s="1"/>
      <c r="C220" s="1"/>
      <c r="D220" s="1"/>
      <c r="E220" s="1"/>
      <c r="F220" s="1" t="s">
        <v>220</v>
      </c>
      <c r="G220" s="1"/>
      <c r="H220" s="1"/>
      <c r="I220" s="11"/>
      <c r="J220" s="11"/>
      <c r="K220" s="11"/>
      <c r="L220" s="11"/>
      <c r="M220" s="11"/>
    </row>
    <row r="221" spans="1:13" outlineLevel="3">
      <c r="A221" s="1"/>
      <c r="B221" s="1"/>
      <c r="C221" s="1"/>
      <c r="D221" s="1"/>
      <c r="E221" s="1"/>
      <c r="F221" s="1"/>
      <c r="G221" s="1" t="s">
        <v>221</v>
      </c>
      <c r="H221" s="1"/>
      <c r="I221" s="11">
        <v>1104</v>
      </c>
      <c r="J221" s="11"/>
      <c r="K221" s="11">
        <v>0</v>
      </c>
      <c r="L221" s="11"/>
      <c r="M221" s="11">
        <f>ROUND((I221-K221),5)</f>
        <v>1104</v>
      </c>
    </row>
    <row r="222" spans="1:13" outlineLevel="3">
      <c r="A222" s="1"/>
      <c r="B222" s="1"/>
      <c r="C222" s="1"/>
      <c r="D222" s="1"/>
      <c r="E222" s="1"/>
      <c r="F222" s="1"/>
      <c r="G222" s="1" t="s">
        <v>222</v>
      </c>
      <c r="H222" s="1"/>
      <c r="I222" s="11">
        <v>111</v>
      </c>
      <c r="J222" s="11"/>
      <c r="K222" s="11">
        <v>0</v>
      </c>
      <c r="L222" s="11"/>
      <c r="M222" s="11">
        <f>ROUND((I222-K222),5)</f>
        <v>111</v>
      </c>
    </row>
    <row r="223" spans="1:13" ht="15.75" outlineLevel="3" thickBot="1">
      <c r="A223" s="1"/>
      <c r="B223" s="1"/>
      <c r="C223" s="1"/>
      <c r="D223" s="1"/>
      <c r="E223" s="1"/>
      <c r="F223" s="1"/>
      <c r="G223" s="1" t="s">
        <v>223</v>
      </c>
      <c r="H223" s="1"/>
      <c r="I223" s="12">
        <v>50</v>
      </c>
      <c r="J223" s="11"/>
      <c r="K223" s="12">
        <v>0</v>
      </c>
      <c r="L223" s="11"/>
      <c r="M223" s="12">
        <f>ROUND((I223-K223),5)</f>
        <v>50</v>
      </c>
    </row>
    <row r="224" spans="1:13" outlineLevel="2">
      <c r="A224" s="1"/>
      <c r="B224" s="1"/>
      <c r="C224" s="1"/>
      <c r="D224" s="1"/>
      <c r="E224" s="1"/>
      <c r="F224" s="1" t="s">
        <v>224</v>
      </c>
      <c r="G224" s="1"/>
      <c r="H224" s="1"/>
      <c r="I224" s="11">
        <f>ROUND(SUM(I220:I223),5)</f>
        <v>1265</v>
      </c>
      <c r="J224" s="11"/>
      <c r="K224" s="11">
        <f>ROUND(SUM(K220:K223),5)</f>
        <v>0</v>
      </c>
      <c r="L224" s="11"/>
      <c r="M224" s="11">
        <f>ROUND((I224-K224),5)</f>
        <v>1265</v>
      </c>
    </row>
    <row r="225" spans="1:13" outlineLevel="3">
      <c r="A225" s="1"/>
      <c r="B225" s="1"/>
      <c r="C225" s="1"/>
      <c r="D225" s="1"/>
      <c r="E225" s="1"/>
      <c r="F225" s="1" t="s">
        <v>225</v>
      </c>
      <c r="G225" s="1"/>
      <c r="H225" s="1"/>
      <c r="I225" s="11"/>
      <c r="J225" s="11"/>
      <c r="K225" s="11"/>
      <c r="L225" s="11"/>
      <c r="M225" s="11"/>
    </row>
    <row r="226" spans="1:13" outlineLevel="3">
      <c r="A226" s="1"/>
      <c r="B226" s="1"/>
      <c r="C226" s="1"/>
      <c r="D226" s="1"/>
      <c r="E226" s="1"/>
      <c r="F226" s="1"/>
      <c r="G226" s="1" t="s">
        <v>226</v>
      </c>
      <c r="H226" s="1"/>
      <c r="I226" s="11">
        <v>28663</v>
      </c>
      <c r="J226" s="11"/>
      <c r="K226" s="11">
        <v>26672</v>
      </c>
      <c r="L226" s="11"/>
      <c r="M226" s="11">
        <f>ROUND((I226-K226),5)</f>
        <v>1991</v>
      </c>
    </row>
    <row r="227" spans="1:13" outlineLevel="3">
      <c r="A227" s="1"/>
      <c r="B227" s="1"/>
      <c r="C227" s="1"/>
      <c r="D227" s="1"/>
      <c r="E227" s="1"/>
      <c r="F227" s="1"/>
      <c r="G227" s="1" t="s">
        <v>227</v>
      </c>
      <c r="H227" s="1"/>
      <c r="I227" s="11">
        <v>7413</v>
      </c>
      <c r="J227" s="11"/>
      <c r="K227" s="11">
        <v>3006</v>
      </c>
      <c r="L227" s="11"/>
      <c r="M227" s="11">
        <f>ROUND((I227-K227),5)</f>
        <v>4407</v>
      </c>
    </row>
    <row r="228" spans="1:13" ht="15.75" outlineLevel="3" thickBot="1">
      <c r="A228" s="1"/>
      <c r="B228" s="1"/>
      <c r="C228" s="1"/>
      <c r="D228" s="1"/>
      <c r="E228" s="1"/>
      <c r="F228" s="1"/>
      <c r="G228" s="1" t="s">
        <v>228</v>
      </c>
      <c r="H228" s="1"/>
      <c r="I228" s="12">
        <v>2638</v>
      </c>
      <c r="J228" s="11"/>
      <c r="K228" s="12">
        <v>2454</v>
      </c>
      <c r="L228" s="11"/>
      <c r="M228" s="12">
        <f>ROUND((I228-K228),5)</f>
        <v>184</v>
      </c>
    </row>
    <row r="229" spans="1:13" outlineLevel="2">
      <c r="A229" s="1"/>
      <c r="B229" s="1"/>
      <c r="C229" s="1"/>
      <c r="D229" s="1"/>
      <c r="E229" s="1"/>
      <c r="F229" s="1" t="s">
        <v>229</v>
      </c>
      <c r="G229" s="1"/>
      <c r="H229" s="1"/>
      <c r="I229" s="11">
        <f>ROUND(SUM(I225:I228),5)</f>
        <v>38714</v>
      </c>
      <c r="J229" s="11"/>
      <c r="K229" s="11">
        <f>ROUND(SUM(K225:K228),5)</f>
        <v>32132</v>
      </c>
      <c r="L229" s="11"/>
      <c r="M229" s="11">
        <f>ROUND((I229-K229),5)</f>
        <v>6582</v>
      </c>
    </row>
    <row r="230" spans="1:13" outlineLevel="3">
      <c r="A230" s="1"/>
      <c r="B230" s="1"/>
      <c r="C230" s="1"/>
      <c r="D230" s="1"/>
      <c r="E230" s="1"/>
      <c r="F230" s="1" t="s">
        <v>230</v>
      </c>
      <c r="G230" s="1"/>
      <c r="H230" s="1"/>
      <c r="I230" s="11"/>
      <c r="J230" s="11"/>
      <c r="K230" s="11"/>
      <c r="L230" s="11"/>
      <c r="M230" s="11"/>
    </row>
    <row r="231" spans="1:13" outlineLevel="3">
      <c r="A231" s="1"/>
      <c r="B231" s="1"/>
      <c r="C231" s="1"/>
      <c r="D231" s="1"/>
      <c r="E231" s="1"/>
      <c r="F231" s="1"/>
      <c r="G231" s="1" t="s">
        <v>231</v>
      </c>
      <c r="H231" s="1"/>
      <c r="I231" s="11">
        <v>0</v>
      </c>
      <c r="J231" s="11"/>
      <c r="K231" s="11">
        <v>189</v>
      </c>
      <c r="L231" s="11"/>
      <c r="M231" s="11">
        <f>ROUND((I231-K231),5)</f>
        <v>-189</v>
      </c>
    </row>
    <row r="232" spans="1:13" ht="15.75" outlineLevel="3" thickBot="1">
      <c r="A232" s="1"/>
      <c r="B232" s="1"/>
      <c r="C232" s="1"/>
      <c r="D232" s="1"/>
      <c r="E232" s="1"/>
      <c r="F232" s="1"/>
      <c r="G232" s="1" t="s">
        <v>232</v>
      </c>
      <c r="H232" s="1"/>
      <c r="I232" s="13">
        <v>0</v>
      </c>
      <c r="J232" s="11"/>
      <c r="K232" s="13">
        <v>336</v>
      </c>
      <c r="L232" s="11"/>
      <c r="M232" s="13">
        <f>ROUND((I232-K232),5)</f>
        <v>-336</v>
      </c>
    </row>
    <row r="233" spans="1:13" ht="15.75" outlineLevel="2" thickBot="1">
      <c r="A233" s="1"/>
      <c r="B233" s="1"/>
      <c r="C233" s="1"/>
      <c r="D233" s="1"/>
      <c r="E233" s="1"/>
      <c r="F233" s="1" t="s">
        <v>233</v>
      </c>
      <c r="G233" s="1"/>
      <c r="H233" s="1"/>
      <c r="I233" s="14">
        <f>ROUND(SUM(I230:I232),5)</f>
        <v>0</v>
      </c>
      <c r="J233" s="11"/>
      <c r="K233" s="14">
        <f>ROUND(SUM(K230:K232),5)</f>
        <v>525</v>
      </c>
      <c r="L233" s="11"/>
      <c r="M233" s="14">
        <f>ROUND((I233-K233),5)</f>
        <v>-525</v>
      </c>
    </row>
    <row r="234" spans="1:13" outlineLevel="1">
      <c r="A234" s="1"/>
      <c r="B234" s="1"/>
      <c r="C234" s="1"/>
      <c r="D234" s="1"/>
      <c r="E234" s="1" t="s">
        <v>234</v>
      </c>
      <c r="F234" s="1"/>
      <c r="G234" s="1"/>
      <c r="H234" s="1"/>
      <c r="I234" s="11">
        <f>ROUND(SUM(I213:I214)+I219+I224+I229+I233,5)</f>
        <v>41845</v>
      </c>
      <c r="J234" s="11"/>
      <c r="K234" s="11">
        <f>ROUND(SUM(K213:K214)+K219+K224+K229+K233,5)</f>
        <v>38762</v>
      </c>
      <c r="L234" s="11"/>
      <c r="M234" s="11">
        <f>ROUND((I234-K234),5)</f>
        <v>3083</v>
      </c>
    </row>
    <row r="235" spans="1:13" outlineLevel="2">
      <c r="A235" s="1"/>
      <c r="B235" s="1"/>
      <c r="C235" s="1"/>
      <c r="D235" s="1"/>
      <c r="E235" s="1" t="s">
        <v>235</v>
      </c>
      <c r="F235" s="1"/>
      <c r="G235" s="1"/>
      <c r="H235" s="1"/>
      <c r="I235" s="11"/>
      <c r="J235" s="11"/>
      <c r="K235" s="11"/>
      <c r="L235" s="11"/>
      <c r="M235" s="11"/>
    </row>
    <row r="236" spans="1:13" outlineLevel="2">
      <c r="A236" s="1"/>
      <c r="B236" s="1"/>
      <c r="C236" s="1"/>
      <c r="D236" s="1"/>
      <c r="E236" s="1"/>
      <c r="F236" s="1" t="s">
        <v>236</v>
      </c>
      <c r="G236" s="1"/>
      <c r="H236" s="1"/>
      <c r="I236" s="11">
        <v>107</v>
      </c>
      <c r="J236" s="11"/>
      <c r="K236" s="11">
        <v>0</v>
      </c>
      <c r="L236" s="11"/>
      <c r="M236" s="11">
        <f>ROUND((I236-K236),5)</f>
        <v>107</v>
      </c>
    </row>
    <row r="237" spans="1:13" outlineLevel="3">
      <c r="A237" s="1"/>
      <c r="B237" s="1"/>
      <c r="C237" s="1"/>
      <c r="D237" s="1"/>
      <c r="E237" s="1"/>
      <c r="F237" s="1" t="s">
        <v>237</v>
      </c>
      <c r="G237" s="1"/>
      <c r="H237" s="1"/>
      <c r="I237" s="11"/>
      <c r="J237" s="11"/>
      <c r="K237" s="11"/>
      <c r="L237" s="11"/>
      <c r="M237" s="11"/>
    </row>
    <row r="238" spans="1:13" ht="15.75" outlineLevel="3" thickBot="1">
      <c r="A238" s="1"/>
      <c r="B238" s="1"/>
      <c r="C238" s="1"/>
      <c r="D238" s="1"/>
      <c r="E238" s="1"/>
      <c r="F238" s="1"/>
      <c r="G238" s="1" t="s">
        <v>238</v>
      </c>
      <c r="H238" s="1"/>
      <c r="I238" s="12">
        <v>0</v>
      </c>
      <c r="J238" s="11"/>
      <c r="K238" s="12">
        <v>70</v>
      </c>
      <c r="L238" s="11"/>
      <c r="M238" s="12">
        <f>ROUND((I238-K238),5)</f>
        <v>-70</v>
      </c>
    </row>
    <row r="239" spans="1:13" outlineLevel="2">
      <c r="A239" s="1"/>
      <c r="B239" s="1"/>
      <c r="C239" s="1"/>
      <c r="D239" s="1"/>
      <c r="E239" s="1"/>
      <c r="F239" s="1" t="s">
        <v>239</v>
      </c>
      <c r="G239" s="1"/>
      <c r="H239" s="1"/>
      <c r="I239" s="11">
        <f>ROUND(SUM(I237:I238),5)</f>
        <v>0</v>
      </c>
      <c r="J239" s="11"/>
      <c r="K239" s="11">
        <f>ROUND(SUM(K237:K238),5)</f>
        <v>70</v>
      </c>
      <c r="L239" s="11"/>
      <c r="M239" s="11">
        <f>ROUND((I239-K239),5)</f>
        <v>-70</v>
      </c>
    </row>
    <row r="240" spans="1:13" outlineLevel="3">
      <c r="A240" s="1"/>
      <c r="B240" s="1"/>
      <c r="C240" s="1"/>
      <c r="D240" s="1"/>
      <c r="E240" s="1"/>
      <c r="F240" s="1" t="s">
        <v>240</v>
      </c>
      <c r="G240" s="1"/>
      <c r="H240" s="1"/>
      <c r="I240" s="11"/>
      <c r="J240" s="11"/>
      <c r="K240" s="11"/>
      <c r="L240" s="11"/>
      <c r="M240" s="11"/>
    </row>
    <row r="241" spans="1:13" outlineLevel="3">
      <c r="A241" s="1"/>
      <c r="B241" s="1"/>
      <c r="C241" s="1"/>
      <c r="D241" s="1"/>
      <c r="E241" s="1"/>
      <c r="F241" s="1"/>
      <c r="G241" s="1" t="s">
        <v>241</v>
      </c>
      <c r="H241" s="1"/>
      <c r="I241" s="11">
        <v>400</v>
      </c>
      <c r="J241" s="11"/>
      <c r="K241" s="11">
        <v>24</v>
      </c>
      <c r="L241" s="11"/>
      <c r="M241" s="11">
        <f>ROUND((I241-K241),5)</f>
        <v>376</v>
      </c>
    </row>
    <row r="242" spans="1:13" ht="15.75" outlineLevel="3" thickBot="1">
      <c r="A242" s="1"/>
      <c r="B242" s="1"/>
      <c r="C242" s="1"/>
      <c r="D242" s="1"/>
      <c r="E242" s="1"/>
      <c r="F242" s="1"/>
      <c r="G242" s="1" t="s">
        <v>242</v>
      </c>
      <c r="H242" s="1"/>
      <c r="I242" s="13">
        <v>1143</v>
      </c>
      <c r="J242" s="11"/>
      <c r="K242" s="13">
        <v>1260</v>
      </c>
      <c r="L242" s="11"/>
      <c r="M242" s="13">
        <f>ROUND((I242-K242),5)</f>
        <v>-117</v>
      </c>
    </row>
    <row r="243" spans="1:13" ht="15.75" outlineLevel="2" thickBot="1">
      <c r="A243" s="1"/>
      <c r="B243" s="1"/>
      <c r="C243" s="1"/>
      <c r="D243" s="1"/>
      <c r="E243" s="1"/>
      <c r="F243" s="1" t="s">
        <v>243</v>
      </c>
      <c r="G243" s="1"/>
      <c r="H243" s="1"/>
      <c r="I243" s="14">
        <f>ROUND(SUM(I240:I242),5)</f>
        <v>1543</v>
      </c>
      <c r="J243" s="11"/>
      <c r="K243" s="14">
        <f>ROUND(SUM(K240:K242),5)</f>
        <v>1284</v>
      </c>
      <c r="L243" s="11"/>
      <c r="M243" s="14">
        <f>ROUND((I243-K243),5)</f>
        <v>259</v>
      </c>
    </row>
    <row r="244" spans="1:13" outlineLevel="1">
      <c r="A244" s="1"/>
      <c r="B244" s="1"/>
      <c r="C244" s="1"/>
      <c r="D244" s="1"/>
      <c r="E244" s="1" t="s">
        <v>244</v>
      </c>
      <c r="F244" s="1"/>
      <c r="G244" s="1"/>
      <c r="H244" s="1"/>
      <c r="I244" s="11">
        <f>ROUND(SUM(I235:I236)+I239+I243,5)</f>
        <v>1650</v>
      </c>
      <c r="J244" s="11"/>
      <c r="K244" s="11">
        <f>ROUND(SUM(K235:K236)+K239+K243,5)</f>
        <v>1354</v>
      </c>
      <c r="L244" s="11"/>
      <c r="M244" s="11">
        <f>ROUND((I244-K244),5)</f>
        <v>296</v>
      </c>
    </row>
    <row r="245" spans="1:13" outlineLevel="2">
      <c r="A245" s="1"/>
      <c r="B245" s="1"/>
      <c r="C245" s="1"/>
      <c r="D245" s="1"/>
      <c r="E245" s="1" t="s">
        <v>245</v>
      </c>
      <c r="F245" s="1"/>
      <c r="G245" s="1"/>
      <c r="H245" s="1"/>
      <c r="I245" s="11"/>
      <c r="J245" s="11"/>
      <c r="K245" s="11"/>
      <c r="L245" s="11"/>
      <c r="M245" s="11"/>
    </row>
    <row r="246" spans="1:13" outlineLevel="3">
      <c r="A246" s="1"/>
      <c r="B246" s="1"/>
      <c r="C246" s="1"/>
      <c r="D246" s="1"/>
      <c r="E246" s="1"/>
      <c r="F246" s="1" t="s">
        <v>246</v>
      </c>
      <c r="G246" s="1"/>
      <c r="H246" s="1"/>
      <c r="I246" s="11"/>
      <c r="J246" s="11"/>
      <c r="K246" s="11"/>
      <c r="L246" s="11"/>
      <c r="M246" s="11"/>
    </row>
    <row r="247" spans="1:13" outlineLevel="3">
      <c r="A247" s="1"/>
      <c r="B247" s="1"/>
      <c r="C247" s="1"/>
      <c r="D247" s="1"/>
      <c r="E247" s="1"/>
      <c r="F247" s="1"/>
      <c r="G247" s="1" t="s">
        <v>247</v>
      </c>
      <c r="H247" s="1"/>
      <c r="I247" s="11">
        <v>3749</v>
      </c>
      <c r="J247" s="11"/>
      <c r="K247" s="11">
        <v>294</v>
      </c>
      <c r="L247" s="11"/>
      <c r="M247" s="11">
        <f>ROUND((I247-K247),5)</f>
        <v>3455</v>
      </c>
    </row>
    <row r="248" spans="1:13" outlineLevel="3">
      <c r="A248" s="1"/>
      <c r="B248" s="1"/>
      <c r="C248" s="1"/>
      <c r="D248" s="1"/>
      <c r="E248" s="1"/>
      <c r="F248" s="1"/>
      <c r="G248" s="1" t="s">
        <v>248</v>
      </c>
      <c r="H248" s="1"/>
      <c r="I248" s="11">
        <v>1000</v>
      </c>
      <c r="J248" s="11"/>
      <c r="K248" s="11">
        <v>0</v>
      </c>
      <c r="L248" s="11"/>
      <c r="M248" s="11">
        <f>ROUND((I248-K248),5)</f>
        <v>1000</v>
      </c>
    </row>
    <row r="249" spans="1:13" outlineLevel="4">
      <c r="A249" s="1"/>
      <c r="B249" s="1"/>
      <c r="C249" s="1"/>
      <c r="D249" s="1"/>
      <c r="E249" s="1"/>
      <c r="F249" s="1"/>
      <c r="G249" s="1" t="s">
        <v>249</v>
      </c>
      <c r="H249" s="1"/>
      <c r="I249" s="11"/>
      <c r="J249" s="11"/>
      <c r="K249" s="11"/>
      <c r="L249" s="11"/>
      <c r="M249" s="11"/>
    </row>
    <row r="250" spans="1:13" ht="15.75" outlineLevel="4" thickBot="1">
      <c r="A250" s="1"/>
      <c r="B250" s="1"/>
      <c r="C250" s="1"/>
      <c r="D250" s="1"/>
      <c r="E250" s="1"/>
      <c r="F250" s="1"/>
      <c r="G250" s="1"/>
      <c r="H250" s="1" t="s">
        <v>250</v>
      </c>
      <c r="I250" s="12">
        <v>2574</v>
      </c>
      <c r="J250" s="11"/>
      <c r="K250" s="12">
        <v>3268</v>
      </c>
      <c r="L250" s="11"/>
      <c r="M250" s="12">
        <f>ROUND((I250-K250),5)</f>
        <v>-694</v>
      </c>
    </row>
    <row r="251" spans="1:13" outlineLevel="3">
      <c r="A251" s="1"/>
      <c r="B251" s="1"/>
      <c r="C251" s="1"/>
      <c r="D251" s="1"/>
      <c r="E251" s="1"/>
      <c r="F251" s="1"/>
      <c r="G251" s="1" t="s">
        <v>251</v>
      </c>
      <c r="H251" s="1"/>
      <c r="I251" s="11">
        <f>ROUND(SUM(I249:I250),5)</f>
        <v>2574</v>
      </c>
      <c r="J251" s="11"/>
      <c r="K251" s="11">
        <f>ROUND(SUM(K249:K250),5)</f>
        <v>3268</v>
      </c>
      <c r="L251" s="11"/>
      <c r="M251" s="11">
        <f>ROUND((I251-K251),5)</f>
        <v>-694</v>
      </c>
    </row>
    <row r="252" spans="1:13" outlineLevel="4">
      <c r="A252" s="1"/>
      <c r="B252" s="1"/>
      <c r="C252" s="1"/>
      <c r="D252" s="1"/>
      <c r="E252" s="1"/>
      <c r="F252" s="1"/>
      <c r="G252" s="1" t="s">
        <v>252</v>
      </c>
      <c r="H252" s="1"/>
      <c r="I252" s="11"/>
      <c r="J252" s="11"/>
      <c r="K252" s="11"/>
      <c r="L252" s="11"/>
      <c r="M252" s="11"/>
    </row>
    <row r="253" spans="1:13" outlineLevel="4">
      <c r="A253" s="1"/>
      <c r="B253" s="1"/>
      <c r="C253" s="1"/>
      <c r="D253" s="1"/>
      <c r="E253" s="1"/>
      <c r="F253" s="1"/>
      <c r="G253" s="1"/>
      <c r="H253" s="1" t="s">
        <v>253</v>
      </c>
      <c r="I253" s="11">
        <v>32674</v>
      </c>
      <c r="J253" s="11"/>
      <c r="K253" s="11">
        <v>14401</v>
      </c>
      <c r="L253" s="11"/>
      <c r="M253" s="11">
        <f>ROUND((I253-K253),5)</f>
        <v>18273</v>
      </c>
    </row>
    <row r="254" spans="1:13" ht="15.75" outlineLevel="4" thickBot="1">
      <c r="A254" s="1"/>
      <c r="B254" s="1"/>
      <c r="C254" s="1"/>
      <c r="D254" s="1"/>
      <c r="E254" s="1"/>
      <c r="F254" s="1"/>
      <c r="G254" s="1"/>
      <c r="H254" s="1" t="s">
        <v>254</v>
      </c>
      <c r="I254" s="13">
        <v>3022</v>
      </c>
      <c r="J254" s="11"/>
      <c r="K254" s="13">
        <v>1349</v>
      </c>
      <c r="L254" s="11"/>
      <c r="M254" s="13">
        <f>ROUND((I254-K254),5)</f>
        <v>1673</v>
      </c>
    </row>
    <row r="255" spans="1:13" ht="15.75" outlineLevel="3" thickBot="1">
      <c r="A255" s="1"/>
      <c r="B255" s="1"/>
      <c r="C255" s="1"/>
      <c r="D255" s="1"/>
      <c r="E255" s="1"/>
      <c r="F255" s="1"/>
      <c r="G255" s="1" t="s">
        <v>255</v>
      </c>
      <c r="H255" s="1"/>
      <c r="I255" s="15">
        <f>ROUND(SUM(I252:I254),5)</f>
        <v>35696</v>
      </c>
      <c r="J255" s="11"/>
      <c r="K255" s="15">
        <f>ROUND(SUM(K252:K254),5)</f>
        <v>15750</v>
      </c>
      <c r="L255" s="11"/>
      <c r="M255" s="15">
        <f>ROUND((I255-K255),5)</f>
        <v>19946</v>
      </c>
    </row>
    <row r="256" spans="1:13" ht="15.75" outlineLevel="2" thickBot="1">
      <c r="A256" s="1"/>
      <c r="B256" s="1"/>
      <c r="C256" s="1"/>
      <c r="D256" s="1"/>
      <c r="E256" s="1"/>
      <c r="F256" s="1" t="s">
        <v>256</v>
      </c>
      <c r="G256" s="1"/>
      <c r="H256" s="1"/>
      <c r="I256" s="14">
        <f>ROUND(SUM(I246:I248)+I251+I255,5)</f>
        <v>43019</v>
      </c>
      <c r="J256" s="11"/>
      <c r="K256" s="14">
        <f>ROUND(SUM(K246:K248)+K251+K255,5)</f>
        <v>19312</v>
      </c>
      <c r="L256" s="11"/>
      <c r="M256" s="14">
        <f>ROUND((I256-K256),5)</f>
        <v>23707</v>
      </c>
    </row>
    <row r="257" spans="1:13" outlineLevel="1">
      <c r="A257" s="1"/>
      <c r="B257" s="1"/>
      <c r="C257" s="1"/>
      <c r="D257" s="1"/>
      <c r="E257" s="1" t="s">
        <v>257</v>
      </c>
      <c r="F257" s="1"/>
      <c r="G257" s="1"/>
      <c r="H257" s="1"/>
      <c r="I257" s="11">
        <f>ROUND(I245+I256,5)</f>
        <v>43019</v>
      </c>
      <c r="J257" s="11"/>
      <c r="K257" s="11">
        <f>ROUND(K245+K256,5)</f>
        <v>19312</v>
      </c>
      <c r="L257" s="11"/>
      <c r="M257" s="11">
        <f>ROUND((I257-K257),5)</f>
        <v>23707</v>
      </c>
    </row>
    <row r="258" spans="1:13" outlineLevel="2">
      <c r="A258" s="1"/>
      <c r="B258" s="1"/>
      <c r="C258" s="1"/>
      <c r="D258" s="1"/>
      <c r="E258" s="1" t="s">
        <v>258</v>
      </c>
      <c r="F258" s="1"/>
      <c r="G258" s="1"/>
      <c r="H258" s="1"/>
      <c r="I258" s="11"/>
      <c r="J258" s="11"/>
      <c r="K258" s="11"/>
      <c r="L258" s="11"/>
      <c r="M258" s="11"/>
    </row>
    <row r="259" spans="1:13" outlineLevel="2">
      <c r="A259" s="1"/>
      <c r="B259" s="1"/>
      <c r="C259" s="1"/>
      <c r="D259" s="1"/>
      <c r="E259" s="1"/>
      <c r="F259" s="1" t="s">
        <v>259</v>
      </c>
      <c r="G259" s="1"/>
      <c r="H259" s="1"/>
      <c r="I259" s="11">
        <v>2314</v>
      </c>
      <c r="J259" s="11"/>
      <c r="K259" s="11">
        <v>923</v>
      </c>
      <c r="L259" s="11"/>
      <c r="M259" s="11">
        <f>ROUND((I259-K259),5)</f>
        <v>1391</v>
      </c>
    </row>
    <row r="260" spans="1:13" outlineLevel="2">
      <c r="A260" s="1"/>
      <c r="B260" s="1"/>
      <c r="C260" s="1"/>
      <c r="D260" s="1"/>
      <c r="E260" s="1"/>
      <c r="F260" s="1" t="s">
        <v>260</v>
      </c>
      <c r="G260" s="1"/>
      <c r="H260" s="1"/>
      <c r="I260" s="11">
        <v>7564</v>
      </c>
      <c r="J260" s="11"/>
      <c r="K260" s="11">
        <v>5295</v>
      </c>
      <c r="L260" s="11"/>
      <c r="M260" s="11">
        <f>ROUND((I260-K260),5)</f>
        <v>2269</v>
      </c>
    </row>
    <row r="261" spans="1:13" outlineLevel="2">
      <c r="A261" s="1"/>
      <c r="B261" s="1"/>
      <c r="C261" s="1"/>
      <c r="D261" s="1"/>
      <c r="E261" s="1"/>
      <c r="F261" s="1" t="s">
        <v>261</v>
      </c>
      <c r="G261" s="1"/>
      <c r="H261" s="1"/>
      <c r="I261" s="11">
        <v>0</v>
      </c>
      <c r="J261" s="11"/>
      <c r="K261" s="11">
        <v>0</v>
      </c>
      <c r="L261" s="11"/>
      <c r="M261" s="11">
        <f>ROUND((I261-K261),5)</f>
        <v>0</v>
      </c>
    </row>
    <row r="262" spans="1:13" ht="15.75" outlineLevel="2" thickBot="1">
      <c r="A262" s="1"/>
      <c r="B262" s="1"/>
      <c r="C262" s="1"/>
      <c r="D262" s="1"/>
      <c r="E262" s="1"/>
      <c r="F262" s="1" t="s">
        <v>262</v>
      </c>
      <c r="G262" s="1"/>
      <c r="H262" s="1"/>
      <c r="I262" s="12">
        <v>0</v>
      </c>
      <c r="J262" s="11"/>
      <c r="K262" s="12">
        <v>100</v>
      </c>
      <c r="L262" s="11"/>
      <c r="M262" s="12">
        <f>ROUND((I262-K262),5)</f>
        <v>-100</v>
      </c>
    </row>
    <row r="263" spans="1:13" outlineLevel="1">
      <c r="A263" s="1"/>
      <c r="B263" s="1"/>
      <c r="C263" s="1"/>
      <c r="D263" s="1"/>
      <c r="E263" s="1" t="s">
        <v>263</v>
      </c>
      <c r="F263" s="1"/>
      <c r="G263" s="1"/>
      <c r="H263" s="1"/>
      <c r="I263" s="11">
        <f>ROUND(SUM(I258:I262),5)</f>
        <v>9878</v>
      </c>
      <c r="J263" s="11"/>
      <c r="K263" s="11">
        <f>ROUND(SUM(K258:K262),5)</f>
        <v>6318</v>
      </c>
      <c r="L263" s="11"/>
      <c r="M263" s="11">
        <f>ROUND((I263-K263),5)</f>
        <v>3560</v>
      </c>
    </row>
    <row r="264" spans="1:13" outlineLevel="2">
      <c r="A264" s="1"/>
      <c r="B264" s="1"/>
      <c r="C264" s="1"/>
      <c r="D264" s="1"/>
      <c r="E264" s="1" t="s">
        <v>264</v>
      </c>
      <c r="F264" s="1"/>
      <c r="G264" s="1"/>
      <c r="H264" s="1"/>
      <c r="I264" s="11"/>
      <c r="J264" s="11"/>
      <c r="K264" s="11"/>
      <c r="L264" s="11"/>
      <c r="M264" s="11"/>
    </row>
    <row r="265" spans="1:13" outlineLevel="2">
      <c r="A265" s="1"/>
      <c r="B265" s="1"/>
      <c r="C265" s="1"/>
      <c r="D265" s="1"/>
      <c r="E265" s="1"/>
      <c r="F265" s="1" t="s">
        <v>265</v>
      </c>
      <c r="G265" s="1"/>
      <c r="H265" s="1"/>
      <c r="I265" s="11">
        <v>10683</v>
      </c>
      <c r="J265" s="11"/>
      <c r="K265" s="11">
        <v>0</v>
      </c>
      <c r="L265" s="11"/>
      <c r="M265" s="11">
        <f t="shared" ref="M265:M273" si="9">ROUND((I265-K265),5)</f>
        <v>10683</v>
      </c>
    </row>
    <row r="266" spans="1:13" outlineLevel="2">
      <c r="A266" s="1"/>
      <c r="B266" s="1"/>
      <c r="C266" s="1"/>
      <c r="D266" s="1"/>
      <c r="E266" s="1"/>
      <c r="F266" s="1" t="s">
        <v>266</v>
      </c>
      <c r="G266" s="1"/>
      <c r="H266" s="1"/>
      <c r="I266" s="11">
        <v>881</v>
      </c>
      <c r="J266" s="11"/>
      <c r="K266" s="11">
        <v>0</v>
      </c>
      <c r="L266" s="11"/>
      <c r="M266" s="11">
        <f t="shared" si="9"/>
        <v>881</v>
      </c>
    </row>
    <row r="267" spans="1:13" outlineLevel="2">
      <c r="A267" s="1"/>
      <c r="B267" s="1"/>
      <c r="C267" s="1"/>
      <c r="D267" s="1"/>
      <c r="E267" s="1"/>
      <c r="F267" s="1" t="s">
        <v>267</v>
      </c>
      <c r="G267" s="1"/>
      <c r="H267" s="1"/>
      <c r="I267" s="11">
        <v>252</v>
      </c>
      <c r="J267" s="11"/>
      <c r="K267" s="11">
        <v>0</v>
      </c>
      <c r="L267" s="11"/>
      <c r="M267" s="11">
        <f t="shared" si="9"/>
        <v>252</v>
      </c>
    </row>
    <row r="268" spans="1:13" ht="15.75" outlineLevel="2" thickBot="1">
      <c r="A268" s="1"/>
      <c r="B268" s="1"/>
      <c r="C268" s="1"/>
      <c r="D268" s="1"/>
      <c r="E268" s="1"/>
      <c r="F268" s="1" t="s">
        <v>268</v>
      </c>
      <c r="G268" s="1"/>
      <c r="H268" s="1"/>
      <c r="I268" s="12">
        <v>109</v>
      </c>
      <c r="J268" s="11"/>
      <c r="K268" s="12">
        <v>0</v>
      </c>
      <c r="L268" s="11"/>
      <c r="M268" s="12">
        <f t="shared" si="9"/>
        <v>109</v>
      </c>
    </row>
    <row r="269" spans="1:13" outlineLevel="1">
      <c r="A269" s="1"/>
      <c r="B269" s="1"/>
      <c r="C269" s="1"/>
      <c r="D269" s="1"/>
      <c r="E269" s="1" t="s">
        <v>269</v>
      </c>
      <c r="F269" s="1"/>
      <c r="G269" s="1"/>
      <c r="H269" s="1"/>
      <c r="I269" s="11">
        <f>ROUND(SUM(I264:I268),5)</f>
        <v>11925</v>
      </c>
      <c r="J269" s="11"/>
      <c r="K269" s="11">
        <f>ROUND(SUM(K264:K268),5)</f>
        <v>0</v>
      </c>
      <c r="L269" s="11"/>
      <c r="M269" s="11">
        <f t="shared" si="9"/>
        <v>11925</v>
      </c>
    </row>
    <row r="270" spans="1:13" ht="15.75" outlineLevel="1" thickBot="1">
      <c r="A270" s="1"/>
      <c r="B270" s="1"/>
      <c r="C270" s="1"/>
      <c r="D270" s="1"/>
      <c r="E270" s="1" t="s">
        <v>270</v>
      </c>
      <c r="F270" s="1"/>
      <c r="G270" s="1"/>
      <c r="H270" s="1"/>
      <c r="I270" s="13">
        <v>0</v>
      </c>
      <c r="J270" s="11"/>
      <c r="K270" s="13">
        <v>736</v>
      </c>
      <c r="L270" s="11"/>
      <c r="M270" s="13">
        <f t="shared" si="9"/>
        <v>-736</v>
      </c>
    </row>
    <row r="271" spans="1:13" ht="15.75" thickBot="1">
      <c r="A271" s="1"/>
      <c r="B271" s="1"/>
      <c r="C271" s="1"/>
      <c r="D271" s="1" t="s">
        <v>271</v>
      </c>
      <c r="E271" s="1"/>
      <c r="F271" s="1"/>
      <c r="G271" s="1"/>
      <c r="H271" s="1"/>
      <c r="I271" s="15">
        <f>ROUND(I72+I113+I150+I177+I192+I212+I234+I244+I257+I263+SUM(I269:I270),5)</f>
        <v>550471</v>
      </c>
      <c r="J271" s="11"/>
      <c r="K271" s="15">
        <f>ROUND(K72+K113+K150+K177+K192+K212+K234+K244+K257+K263+SUM(K269:K270),5)</f>
        <v>440605</v>
      </c>
      <c r="L271" s="11"/>
      <c r="M271" s="15">
        <f t="shared" si="9"/>
        <v>109866</v>
      </c>
    </row>
    <row r="272" spans="1:13" ht="15.75" thickBot="1">
      <c r="A272" s="1"/>
      <c r="B272" s="1" t="s">
        <v>272</v>
      </c>
      <c r="C272" s="1"/>
      <c r="D272" s="1"/>
      <c r="E272" s="1"/>
      <c r="F272" s="1"/>
      <c r="G272" s="1"/>
      <c r="H272" s="1"/>
      <c r="I272" s="15">
        <f>ROUND(I3+I71-I271,5)</f>
        <v>19829</v>
      </c>
      <c r="J272" s="11"/>
      <c r="K272" s="15">
        <f>ROUND(K3+K71-K271,5)</f>
        <v>198004</v>
      </c>
      <c r="L272" s="11"/>
      <c r="M272" s="15">
        <f t="shared" si="9"/>
        <v>-178175</v>
      </c>
    </row>
    <row r="273" spans="1:13" s="4" customFormat="1" ht="12" thickBot="1">
      <c r="A273" s="1" t="s">
        <v>273</v>
      </c>
      <c r="B273" s="1"/>
      <c r="C273" s="1"/>
      <c r="D273" s="1"/>
      <c r="E273" s="1"/>
      <c r="F273" s="1"/>
      <c r="G273" s="1"/>
      <c r="H273" s="1"/>
      <c r="I273" s="16">
        <f>I272</f>
        <v>19829</v>
      </c>
      <c r="J273" s="17"/>
      <c r="K273" s="16">
        <f>K272</f>
        <v>198004</v>
      </c>
      <c r="L273" s="17"/>
      <c r="M273" s="16">
        <f t="shared" si="9"/>
        <v>-178175</v>
      </c>
    </row>
    <row r="274" spans="1:13" ht="15.75" thickTop="1"/>
  </sheetData>
  <pageMargins left="0.7" right="0.7" top="0.75" bottom="0.75" header="0.1" footer="0.3"/>
  <pageSetup orientation="portrait" r:id="rId1"/>
  <headerFooter>
    <oddHeader>&amp;L&amp;"Arial,Bold"&amp;8 12:52 PM
 06/14/18
 Accrual Basis&amp;C&amp;"Arial,Bold"&amp;12 Town of Dewey Beach
&amp;14 Profit &amp;&amp; Loss Prev Year Comparison
&amp;10 April through May 2018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</vt:lpstr>
      <vt:lpstr>May!Print_Titles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sgossett</dc:creator>
  <cp:lastModifiedBy>sgossett</cp:lastModifiedBy>
  <cp:lastPrinted>2018-06-21T19:34:04Z</cp:lastPrinted>
  <dcterms:created xsi:type="dcterms:W3CDTF">2018-06-14T16:52:14Z</dcterms:created>
  <dcterms:modified xsi:type="dcterms:W3CDTF">2018-06-21T19:34:08Z</dcterms:modified>
</cp:coreProperties>
</file>