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1840" windowHeight="9060" activeTab="1"/>
  </bookViews>
  <sheets>
    <sheet name="QuickBooks Export Tips" sheetId="2" r:id="rId1"/>
    <sheet name="Sheet1" sheetId="1" r:id="rId2"/>
  </sheets>
  <definedNames>
    <definedName name="_xlnm.Print_Titles" localSheetId="1">Sheet1!$A:$H,Sheet1!$1:$2</definedName>
    <definedName name="QB_COLUMN_59200" localSheetId="1" hidden="1">Sheet1!$I$2</definedName>
    <definedName name="QB_COLUMN_61210" localSheetId="1" hidden="1">Sheet1!$K$2</definedName>
    <definedName name="QB_COLUMN_63620" localSheetId="1" hidden="1">Sheet1!$M$2</definedName>
    <definedName name="QB_DATA_0" localSheetId="1" hidden="1">Sheet1!$6:$6,Sheet1!$7:$7,Sheet1!$9:$9,Sheet1!$10:$10,Sheet1!$11:$11,Sheet1!$12:$12,Sheet1!$13:$13,Sheet1!$15:$15,Sheet1!$16:$16,Sheet1!$17:$17,Sheet1!$18:$18,Sheet1!$20:$20,Sheet1!$21:$21,Sheet1!$23:$23,Sheet1!$25:$25,Sheet1!$26:$26</definedName>
    <definedName name="QB_DATA_1" localSheetId="1" hidden="1">Sheet1!$27:$27,Sheet1!$28:$28,Sheet1!$29:$29,Sheet1!$30:$30,Sheet1!$31:$31,Sheet1!$32:$32,Sheet1!$33:$33,Sheet1!$34:$34,Sheet1!$35:$35,Sheet1!$37:$37,Sheet1!$39:$39,Sheet1!$40:$40,Sheet1!$41:$41,Sheet1!$42:$42,Sheet1!$43:$43,Sheet1!$44:$44</definedName>
    <definedName name="QB_DATA_10" localSheetId="1" hidden="1">Sheet1!$269:$269,Sheet1!$270:$270,Sheet1!$271:$271,Sheet1!$272:$272,Sheet1!$273:$273,Sheet1!$274:$274,Sheet1!$275:$275,Sheet1!$276:$276,Sheet1!$279:$279,Sheet1!$280:$280,Sheet1!$281:$281,Sheet1!$282:$282,Sheet1!$283:$283,Sheet1!$286:$286,Sheet1!$287:$287,Sheet1!$288:$288</definedName>
    <definedName name="QB_DATA_11" localSheetId="1" hidden="1">Sheet1!$289:$289,Sheet1!$291:$291,Sheet1!$294:$294,Sheet1!$295:$295,Sheet1!$297:$297,Sheet1!$298:$298,Sheet1!$299:$299,Sheet1!$300:$300,Sheet1!$301:$301,Sheet1!$302:$302,Sheet1!$304:$304,Sheet1!$305:$305,Sheet1!$306:$306,Sheet1!$307:$307,Sheet1!$308:$308</definedName>
    <definedName name="QB_DATA_2" localSheetId="1" hidden="1">Sheet1!$45:$45,Sheet1!$46:$46,Sheet1!$47:$47,Sheet1!$50:$50,Sheet1!$51:$51,Sheet1!$52:$52,Sheet1!$60:$60,Sheet1!$61:$61,Sheet1!$62:$62,Sheet1!$63:$63,Sheet1!$64:$64,Sheet1!$65:$65,Sheet1!$66:$66,Sheet1!$67:$67,Sheet1!$68:$68,Sheet1!$69:$69</definedName>
    <definedName name="QB_DATA_3" localSheetId="1" hidden="1">Sheet1!$70:$70,Sheet1!$71:$71,Sheet1!$72:$72,Sheet1!$73:$73,Sheet1!$74:$74,Sheet1!$75:$75,Sheet1!$77:$77,Sheet1!$78:$78,Sheet1!$79:$79,Sheet1!$80:$80,Sheet1!$81:$81,Sheet1!$84:$84,Sheet1!$85:$85,Sheet1!$88:$88,Sheet1!$89:$89,Sheet1!$90:$90</definedName>
    <definedName name="QB_DATA_4" localSheetId="1" hidden="1">Sheet1!$91:$91,Sheet1!$94:$94,Sheet1!$100:$100,Sheet1!$101:$101,Sheet1!$102:$102,Sheet1!$103:$103,Sheet1!$104:$104,Sheet1!$106:$106,Sheet1!$107:$107,Sheet1!$108:$108,Sheet1!$109:$109,Sheet1!$112:$112,Sheet1!$113:$113,Sheet1!$116:$116,Sheet1!$117:$117,Sheet1!$118:$118</definedName>
    <definedName name="QB_DATA_5" localSheetId="1" hidden="1">Sheet1!$119:$119,Sheet1!$120:$120,Sheet1!$121:$121,Sheet1!$124:$124,Sheet1!$125:$125,Sheet1!$126:$126,Sheet1!$129:$129,Sheet1!$130:$130,Sheet1!$136:$136,Sheet1!$137:$137,Sheet1!$138:$138,Sheet1!$139:$139,Sheet1!$140:$140,Sheet1!$141:$141,Sheet1!$143:$143,Sheet1!$144:$144</definedName>
    <definedName name="QB_DATA_6" localSheetId="1" hidden="1">Sheet1!$145:$145,Sheet1!$148:$148,Sheet1!$149:$149,Sheet1!$152:$152,Sheet1!$153:$153,Sheet1!$154:$154,Sheet1!$157:$157,Sheet1!$158:$158,Sheet1!$164:$164,Sheet1!$165:$165,Sheet1!$167:$167,Sheet1!$168:$168,Sheet1!$169:$169,Sheet1!$172:$172,Sheet1!$173:$173,Sheet1!$174:$174</definedName>
    <definedName name="QB_DATA_7" localSheetId="1" hidden="1">Sheet1!$180:$180,Sheet1!$181:$181,Sheet1!$182:$182,Sheet1!$184:$184,Sheet1!$185:$185,Sheet1!$186:$186,Sheet1!$189:$189,Sheet1!$190:$190,Sheet1!$191:$191,Sheet1!$194:$194,Sheet1!$199:$199,Sheet1!$201:$201,Sheet1!$202:$202,Sheet1!$203:$203,Sheet1!$204:$204,Sheet1!$207:$207</definedName>
    <definedName name="QB_DATA_8" localSheetId="1" hidden="1">Sheet1!$208:$208,Sheet1!$209:$209,Sheet1!$212:$212,Sheet1!$213:$213,Sheet1!$217:$217,Sheet1!$219:$219,Sheet1!$220:$220,Sheet1!$223:$223,Sheet1!$224:$224,Sheet1!$229:$229,Sheet1!$230:$230,Sheet1!$232:$232,Sheet1!$233:$233,Sheet1!$236:$236,Sheet1!$237:$237,Sheet1!$240:$240</definedName>
    <definedName name="QB_DATA_9" localSheetId="1" hidden="1">Sheet1!$241:$241,Sheet1!$242:$242,Sheet1!$247:$247,Sheet1!$248:$248,Sheet1!$249:$249,Sheet1!$250:$250,Sheet1!$251:$251,Sheet1!$252:$252,Sheet1!$254:$254,Sheet1!$260:$260,Sheet1!$261:$261,Sheet1!$262:$262,Sheet1!$263:$263,Sheet1!$266:$266,Sheet1!$267:$267,Sheet1!$268:$268</definedName>
    <definedName name="QB_FORMULA_0" localSheetId="1" hidden="1">Sheet1!$M$6,Sheet1!$M$7,Sheet1!$M$9,Sheet1!$M$10,Sheet1!$M$11,Sheet1!$M$12,Sheet1!$M$13,Sheet1!$I$14,Sheet1!$K$14,Sheet1!$M$14,Sheet1!$M$15,Sheet1!$M$16,Sheet1!$M$17,Sheet1!$M$18,Sheet1!$M$20,Sheet1!$M$21</definedName>
    <definedName name="QB_FORMULA_1" localSheetId="1" hidden="1">Sheet1!$I$22,Sheet1!$K$22,Sheet1!$M$22,Sheet1!$M$23,Sheet1!$M$25,Sheet1!$M$26,Sheet1!$M$27,Sheet1!$M$28,Sheet1!$M$29,Sheet1!$M$30,Sheet1!$M$31,Sheet1!$M$32,Sheet1!$M$33,Sheet1!$M$34,Sheet1!$M$35,Sheet1!$I$36</definedName>
    <definedName name="QB_FORMULA_10" localSheetId="1" hidden="1">Sheet1!$I$146,Sheet1!$K$146,Sheet1!$M$146,Sheet1!$M$148,Sheet1!$M$149,Sheet1!$I$150,Sheet1!$K$150,Sheet1!$M$150,Sheet1!$M$152,Sheet1!$M$153,Sheet1!$M$154,Sheet1!$I$155,Sheet1!$K$155,Sheet1!$M$155,Sheet1!$M$157,Sheet1!$M$158</definedName>
    <definedName name="QB_FORMULA_11" localSheetId="1" hidden="1">Sheet1!$I$159,Sheet1!$K$159,Sheet1!$M$159,Sheet1!$I$160,Sheet1!$K$160,Sheet1!$M$160,Sheet1!$I$161,Sheet1!$K$161,Sheet1!$M$161,Sheet1!$M$164,Sheet1!$M$165,Sheet1!$M$167,Sheet1!$M$168,Sheet1!$M$169,Sheet1!$I$170,Sheet1!$K$170</definedName>
    <definedName name="QB_FORMULA_12" localSheetId="1" hidden="1">Sheet1!$M$170,Sheet1!$M$172,Sheet1!$M$173,Sheet1!$M$174,Sheet1!$I$175,Sheet1!$K$175,Sheet1!$M$175,Sheet1!$I$176,Sheet1!$K$176,Sheet1!$M$176,Sheet1!$I$177,Sheet1!$K$177,Sheet1!$M$177,Sheet1!$M$180,Sheet1!$M$181,Sheet1!$M$182</definedName>
    <definedName name="QB_FORMULA_13" localSheetId="1" hidden="1">Sheet1!$M$184,Sheet1!$M$185,Sheet1!$M$186,Sheet1!$I$187,Sheet1!$K$187,Sheet1!$M$187,Sheet1!$M$189,Sheet1!$M$190,Sheet1!$M$191,Sheet1!$I$192,Sheet1!$K$192,Sheet1!$M$192,Sheet1!$M$194,Sheet1!$I$195,Sheet1!$K$195,Sheet1!$M$195</definedName>
    <definedName name="QB_FORMULA_14" localSheetId="1" hidden="1">Sheet1!$I$196,Sheet1!$K$196,Sheet1!$M$196,Sheet1!$I$197,Sheet1!$K$197,Sheet1!$M$197,Sheet1!$M$199,Sheet1!$M$201,Sheet1!$M$202,Sheet1!$M$203,Sheet1!$M$204,Sheet1!$I$205,Sheet1!$K$205,Sheet1!$M$205,Sheet1!$M$207,Sheet1!$M$208</definedName>
    <definedName name="QB_FORMULA_15" localSheetId="1" hidden="1">Sheet1!$M$209,Sheet1!$I$210,Sheet1!$K$210,Sheet1!$M$210,Sheet1!$M$212,Sheet1!$M$213,Sheet1!$I$214,Sheet1!$K$214,Sheet1!$M$214,Sheet1!$I$215,Sheet1!$K$215,Sheet1!$M$215,Sheet1!$M$217,Sheet1!$M$219,Sheet1!$M$220,Sheet1!$I$221</definedName>
    <definedName name="QB_FORMULA_16" localSheetId="1" hidden="1">Sheet1!$K$221,Sheet1!$M$221,Sheet1!$M$223,Sheet1!$M$224,Sheet1!$I$225,Sheet1!$K$225,Sheet1!$M$225,Sheet1!$I$226,Sheet1!$K$226,Sheet1!$M$226,Sheet1!$M$229,Sheet1!$M$230,Sheet1!$M$232,Sheet1!$M$233,Sheet1!$I$234,Sheet1!$K$234</definedName>
    <definedName name="QB_FORMULA_17" localSheetId="1" hidden="1">Sheet1!$M$234,Sheet1!$M$236,Sheet1!$M$237,Sheet1!$I$238,Sheet1!$K$238,Sheet1!$M$238,Sheet1!$M$240,Sheet1!$M$241,Sheet1!$M$242,Sheet1!$I$243,Sheet1!$K$243,Sheet1!$M$243,Sheet1!$I$244,Sheet1!$K$244,Sheet1!$M$244,Sheet1!$I$245</definedName>
    <definedName name="QB_FORMULA_18" localSheetId="1" hidden="1">Sheet1!$K$245,Sheet1!$M$245,Sheet1!$M$247,Sheet1!$M$248,Sheet1!$M$249,Sheet1!$M$250,Sheet1!$M$251,Sheet1!$M$252,Sheet1!$I$253,Sheet1!$K$253,Sheet1!$M$253,Sheet1!$M$254,Sheet1!$I$255,Sheet1!$K$255,Sheet1!$M$255,Sheet1!$I$256</definedName>
    <definedName name="QB_FORMULA_19" localSheetId="1" hidden="1">Sheet1!$K$256,Sheet1!$M$256,Sheet1!$M$260,Sheet1!$M$261,Sheet1!$M$262,Sheet1!$M$263,Sheet1!$I$264,Sheet1!$K$264,Sheet1!$M$264,Sheet1!$M$266,Sheet1!$M$267,Sheet1!$M$268,Sheet1!$M$269,Sheet1!$M$270,Sheet1!$M$271,Sheet1!$M$272</definedName>
    <definedName name="QB_FORMULA_2" localSheetId="1" hidden="1">Sheet1!$K$36,Sheet1!$M$36,Sheet1!$M$37,Sheet1!$M$39,Sheet1!$M$40,Sheet1!$M$41,Sheet1!$M$42,Sheet1!$M$43,Sheet1!$M$44,Sheet1!$M$45,Sheet1!$M$46,Sheet1!$M$47,Sheet1!$I$48,Sheet1!$K$48,Sheet1!$M$48,Sheet1!$M$50</definedName>
    <definedName name="QB_FORMULA_20" localSheetId="1" hidden="1">Sheet1!$M$273,Sheet1!$M$274,Sheet1!$M$275,Sheet1!$M$276,Sheet1!$I$277,Sheet1!$K$277,Sheet1!$M$277,Sheet1!$M$279,Sheet1!$M$280,Sheet1!$M$281,Sheet1!$M$282,Sheet1!$M$283,Sheet1!$I$284,Sheet1!$K$284,Sheet1!$M$284,Sheet1!$M$286</definedName>
    <definedName name="QB_FORMULA_21" localSheetId="1" hidden="1">Sheet1!$M$287,Sheet1!$M$288,Sheet1!$M$289,Sheet1!$I$290,Sheet1!$K$290,Sheet1!$M$290,Sheet1!$M$291,Sheet1!$I$292,Sheet1!$K$292,Sheet1!$M$292,Sheet1!$M$294,Sheet1!$M$295,Sheet1!$M$297,Sheet1!$M$298,Sheet1!$M$299,Sheet1!$M$300</definedName>
    <definedName name="QB_FORMULA_22" localSheetId="1" hidden="1">Sheet1!$M$301,Sheet1!$M$302,Sheet1!$I$303,Sheet1!$K$303,Sheet1!$M$303,Sheet1!$M$304,Sheet1!$M$305,Sheet1!$M$306,Sheet1!$M$307,Sheet1!$M$308,Sheet1!$I$309,Sheet1!$K$309,Sheet1!$M$309,Sheet1!$I$310,Sheet1!$K$310,Sheet1!$M$310</definedName>
    <definedName name="QB_FORMULA_23" localSheetId="1" hidden="1">Sheet1!$I$311,Sheet1!$K$311,Sheet1!$M$311</definedName>
    <definedName name="QB_FORMULA_3" localSheetId="1" hidden="1">Sheet1!$M$51,Sheet1!$M$52,Sheet1!$I$53,Sheet1!$K$53,Sheet1!$M$53,Sheet1!$I$54,Sheet1!$K$54,Sheet1!$M$54,Sheet1!$I$55,Sheet1!$K$55,Sheet1!$M$55,Sheet1!$I$56,Sheet1!$K$56,Sheet1!$M$56,Sheet1!$M$60,Sheet1!$M$61</definedName>
    <definedName name="QB_FORMULA_4" localSheetId="1" hidden="1">Sheet1!$M$62,Sheet1!$M$63,Sheet1!$M$64,Sheet1!$M$65,Sheet1!$M$66,Sheet1!$M$67,Sheet1!$M$68,Sheet1!$M$69,Sheet1!$M$70,Sheet1!$M$71,Sheet1!$M$72,Sheet1!$M$73,Sheet1!$M$74,Sheet1!$M$75,Sheet1!$M$77,Sheet1!$M$78</definedName>
    <definedName name="QB_FORMULA_5" localSheetId="1" hidden="1">Sheet1!$M$79,Sheet1!$M$80,Sheet1!$M$81,Sheet1!$I$82,Sheet1!$K$82,Sheet1!$M$82,Sheet1!$M$84,Sheet1!$M$85,Sheet1!$I$86,Sheet1!$K$86,Sheet1!$M$86,Sheet1!$M$88,Sheet1!$M$89,Sheet1!$M$90,Sheet1!$M$91,Sheet1!$I$92</definedName>
    <definedName name="QB_FORMULA_6" localSheetId="1" hidden="1">Sheet1!$K$92,Sheet1!$M$92,Sheet1!$M$94,Sheet1!$I$95,Sheet1!$K$95,Sheet1!$M$95,Sheet1!$I$96,Sheet1!$K$96,Sheet1!$M$96,Sheet1!$I$97,Sheet1!$K$97,Sheet1!$M$97,Sheet1!$M$100,Sheet1!$M$101,Sheet1!$M$102,Sheet1!$M$103</definedName>
    <definedName name="QB_FORMULA_7" localSheetId="1" hidden="1">Sheet1!$M$104,Sheet1!$M$106,Sheet1!$M$107,Sheet1!$M$108,Sheet1!$M$109,Sheet1!$I$110,Sheet1!$K$110,Sheet1!$M$110,Sheet1!$M$112,Sheet1!$M$113,Sheet1!$I$114,Sheet1!$K$114,Sheet1!$M$114,Sheet1!$M$116,Sheet1!$M$117,Sheet1!$M$118</definedName>
    <definedName name="QB_FORMULA_8" localSheetId="1" hidden="1">Sheet1!$M$119,Sheet1!$M$120,Sheet1!$M$121,Sheet1!$I$122,Sheet1!$K$122,Sheet1!$M$122,Sheet1!$M$124,Sheet1!$M$125,Sheet1!$M$126,Sheet1!$I$127,Sheet1!$K$127,Sheet1!$M$127,Sheet1!$M$129,Sheet1!$M$130,Sheet1!$I$131,Sheet1!$K$131</definedName>
    <definedName name="QB_FORMULA_9" localSheetId="1" hidden="1">Sheet1!$M$131,Sheet1!$I$132,Sheet1!$K$132,Sheet1!$M$132,Sheet1!$I$133,Sheet1!$K$133,Sheet1!$M$133,Sheet1!$M$136,Sheet1!$M$137,Sheet1!$M$138,Sheet1!$M$139,Sheet1!$M$140,Sheet1!$M$141,Sheet1!$M$143,Sheet1!$M$144,Sheet1!$M$145</definedName>
    <definedName name="QB_ROW_102260" localSheetId="1" hidden="1">Sheet1!$G$33</definedName>
    <definedName name="QB_ROW_103260" localSheetId="1" hidden="1">Sheet1!$G$34</definedName>
    <definedName name="QB_ROW_104250" localSheetId="1" hidden="1">Sheet1!$F$37</definedName>
    <definedName name="QB_ROW_107260" localSheetId="1" hidden="1">Sheet1!$G$39</definedName>
    <definedName name="QB_ROW_110240" localSheetId="1" hidden="1">Sheet1!$E$279</definedName>
    <definedName name="QB_ROW_112260" localSheetId="1" hidden="1">Sheet1!$G$41</definedName>
    <definedName name="QB_ROW_113260" localSheetId="1" hidden="1">Sheet1!$G$42</definedName>
    <definedName name="QB_ROW_116260" localSheetId="1" hidden="1">Sheet1!$G$43</definedName>
    <definedName name="QB_ROW_119260" localSheetId="1" hidden="1">Sheet1!$G$44</definedName>
    <definedName name="QB_ROW_123240" localSheetId="1" hidden="1">Sheet1!$E$268</definedName>
    <definedName name="QB_ROW_124260" localSheetId="1" hidden="1">Sheet1!$G$45</definedName>
    <definedName name="QB_ROW_125260" localSheetId="1" hidden="1">Sheet1!$G$46</definedName>
    <definedName name="QB_ROW_151270" localSheetId="1" hidden="1">Sheet1!$H$89</definedName>
    <definedName name="QB_ROW_153270" localSheetId="1" hidden="1">Sheet1!$H$90</definedName>
    <definedName name="QB_ROW_156270" localSheetId="1" hidden="1">Sheet1!$H$77</definedName>
    <definedName name="QB_ROW_158270" localSheetId="1" hidden="1">Sheet1!$H$78</definedName>
    <definedName name="QB_ROW_160270" localSheetId="1" hidden="1">Sheet1!$H$94</definedName>
    <definedName name="QB_ROW_161270" localSheetId="1" hidden="1">Sheet1!$H$84</definedName>
    <definedName name="QB_ROW_16250" localSheetId="1" hidden="1">Sheet1!$F$6</definedName>
    <definedName name="QB_ROW_163270" localSheetId="1" hidden="1">Sheet1!$H$79</definedName>
    <definedName name="QB_ROW_164270" localSheetId="1" hidden="1">Sheet1!$H$80</definedName>
    <definedName name="QB_ROW_166270" localSheetId="1" hidden="1">Sheet1!$H$81</definedName>
    <definedName name="QB_ROW_167270" localSheetId="1" hidden="1">Sheet1!$H$91</definedName>
    <definedName name="QB_ROW_168260" localSheetId="1" hidden="1">Sheet1!$G$64</definedName>
    <definedName name="QB_ROW_169260" localSheetId="1" hidden="1">Sheet1!$G$67</definedName>
    <definedName name="QB_ROW_172260" localSheetId="1" hidden="1">Sheet1!$G$70</definedName>
    <definedName name="QB_ROW_175260" localSheetId="1" hidden="1">Sheet1!$G$71</definedName>
    <definedName name="QB_ROW_176260" localSheetId="1" hidden="1">Sheet1!$G$72</definedName>
    <definedName name="QB_ROW_177270" localSheetId="1" hidden="1">Sheet1!$H$85</definedName>
    <definedName name="QB_ROW_179260" localSheetId="1" hidden="1">Sheet1!$G$61</definedName>
    <definedName name="QB_ROW_182260" localSheetId="1" hidden="1">Sheet1!$G$62</definedName>
    <definedName name="QB_ROW_18301" localSheetId="1" hidden="1">Sheet1!$A$311</definedName>
    <definedName name="QB_ROW_183260" localSheetId="1" hidden="1">Sheet1!$G$63</definedName>
    <definedName name="QB_ROW_187260" localSheetId="1" hidden="1">Sheet1!$G$66</definedName>
    <definedName name="QB_ROW_188260" localSheetId="1" hidden="1">Sheet1!$G$65</definedName>
    <definedName name="QB_ROW_189270" localSheetId="1" hidden="1">Sheet1!$H$116</definedName>
    <definedName name="QB_ROW_19011" localSheetId="1" hidden="1">Sheet1!$B$3</definedName>
    <definedName name="QB_ROW_190270" localSheetId="1" hidden="1">Sheet1!$H$117</definedName>
    <definedName name="QB_ROW_191260" localSheetId="1" hidden="1">Sheet1!$G$100</definedName>
    <definedName name="QB_ROW_19260" localSheetId="1" hidden="1">Sheet1!$G$60</definedName>
    <definedName name="QB_ROW_19311" localSheetId="1" hidden="1">Sheet1!$B$256</definedName>
    <definedName name="QB_ROW_193270" localSheetId="1" hidden="1">Sheet1!$H$118</definedName>
    <definedName name="QB_ROW_196270" localSheetId="1" hidden="1">Sheet1!$H$106</definedName>
    <definedName name="QB_ROW_197260" localSheetId="1" hidden="1">Sheet1!$G$102</definedName>
    <definedName name="QB_ROW_200270" localSheetId="1" hidden="1">Sheet1!$H$129</definedName>
    <definedName name="QB_ROW_20031" localSheetId="1" hidden="1">Sheet1!$D$4</definedName>
    <definedName name="QB_ROW_201270" localSheetId="1" hidden="1">Sheet1!$H$130</definedName>
    <definedName name="QB_ROW_202270" localSheetId="1" hidden="1">Sheet1!$H$112</definedName>
    <definedName name="QB_ROW_20331" localSheetId="1" hidden="1">Sheet1!$D$55</definedName>
    <definedName name="QB_ROW_204270" localSheetId="1" hidden="1">Sheet1!$H$107</definedName>
    <definedName name="QB_ROW_205270" localSheetId="1" hidden="1">Sheet1!$H$108</definedName>
    <definedName name="QB_ROW_207270" localSheetId="1" hidden="1">Sheet1!$H$109</definedName>
    <definedName name="QB_ROW_209270" localSheetId="1" hidden="1">Sheet1!$H$120</definedName>
    <definedName name="QB_ROW_210260" localSheetId="1" hidden="1">Sheet1!$G$103</definedName>
    <definedName name="QB_ROW_21031" localSheetId="1" hidden="1">Sheet1!$D$57</definedName>
    <definedName name="QB_ROW_212260" localSheetId="1" hidden="1">Sheet1!$G$104</definedName>
    <definedName name="QB_ROW_21331" localSheetId="1" hidden="1">Sheet1!$D$255</definedName>
    <definedName name="QB_ROW_216270" localSheetId="1" hidden="1">Sheet1!$H$113</definedName>
    <definedName name="QB_ROW_22011" localSheetId="1" hidden="1">Sheet1!$B$257</definedName>
    <definedName name="QB_ROW_22311" localSheetId="1" hidden="1">Sheet1!$B$310</definedName>
    <definedName name="QB_ROW_224270" localSheetId="1" hidden="1">Sheet1!$H$152</definedName>
    <definedName name="QB_ROW_225270" localSheetId="1" hidden="1">Sheet1!$H$153</definedName>
    <definedName name="QB_ROW_227270" localSheetId="1" hidden="1">Sheet1!$H$154</definedName>
    <definedName name="QB_ROW_23021" localSheetId="1" hidden="1">Sheet1!$C$258</definedName>
    <definedName name="QB_ROW_231270" localSheetId="1" hidden="1">Sheet1!$H$143</definedName>
    <definedName name="QB_ROW_23321" localSheetId="1" hidden="1">Sheet1!$C$292</definedName>
    <definedName name="QB_ROW_233270" localSheetId="1" hidden="1">Sheet1!$H$157</definedName>
    <definedName name="QB_ROW_234270" localSheetId="1" hidden="1">Sheet1!$H$158</definedName>
    <definedName name="QB_ROW_235270" localSheetId="1" hidden="1">Sheet1!$H$148</definedName>
    <definedName name="QB_ROW_237270" localSheetId="1" hidden="1">Sheet1!$H$144</definedName>
    <definedName name="QB_ROW_238260" localSheetId="1" hidden="1">Sheet1!$G$136</definedName>
    <definedName name="QB_ROW_239270" localSheetId="1" hidden="1">Sheet1!$H$145</definedName>
    <definedName name="QB_ROW_24021" localSheetId="1" hidden="1">Sheet1!$C$293</definedName>
    <definedName name="QB_ROW_240260" localSheetId="1" hidden="1">Sheet1!$G$137</definedName>
    <definedName name="QB_ROW_241260" localSheetId="1" hidden="1">Sheet1!$G$138</definedName>
    <definedName name="QB_ROW_24321" localSheetId="1" hidden="1">Sheet1!$C$309</definedName>
    <definedName name="QB_ROW_244270" localSheetId="1" hidden="1">Sheet1!$H$149</definedName>
    <definedName name="QB_ROW_246260" localSheetId="1" hidden="1">Sheet1!$G$139</definedName>
    <definedName name="QB_ROW_248260" localSheetId="1" hidden="1">Sheet1!$G$141</definedName>
    <definedName name="QB_ROW_251270" localSheetId="1" hidden="1">Sheet1!$H$172</definedName>
    <definedName name="QB_ROW_253270" localSheetId="1" hidden="1">Sheet1!$H$174</definedName>
    <definedName name="QB_ROW_256270" localSheetId="1" hidden="1">Sheet1!$H$167</definedName>
    <definedName name="QB_ROW_258270" localSheetId="1" hidden="1">Sheet1!$H$168</definedName>
    <definedName name="QB_ROW_259270" localSheetId="1" hidden="1">Sheet1!$H$169</definedName>
    <definedName name="QB_ROW_264270" localSheetId="1" hidden="1">Sheet1!$H$189</definedName>
    <definedName name="QB_ROW_266260" localSheetId="1" hidden="1">Sheet1!$G$181</definedName>
    <definedName name="QB_ROW_268270" localSheetId="1" hidden="1">Sheet1!$H$191</definedName>
    <definedName name="QB_ROW_271270" localSheetId="1" hidden="1">Sheet1!$H$185</definedName>
    <definedName name="QB_ROW_275270" localSheetId="1" hidden="1">Sheet1!$H$194</definedName>
    <definedName name="QB_ROW_276260" localSheetId="1" hidden="1">Sheet1!$G$180</definedName>
    <definedName name="QB_ROW_277270" localSheetId="1" hidden="1">Sheet1!$H$184</definedName>
    <definedName name="QB_ROW_279270" localSheetId="1" hidden="1">Sheet1!$H$186</definedName>
    <definedName name="QB_ROW_281260" localSheetId="1" hidden="1">Sheet1!$G$182</definedName>
    <definedName name="QB_ROW_286260" localSheetId="1" hidden="1">Sheet1!$G$207</definedName>
    <definedName name="QB_ROW_287260" localSheetId="1" hidden="1">Sheet1!$G$208</definedName>
    <definedName name="QB_ROW_289260" localSheetId="1" hidden="1">Sheet1!$G$209</definedName>
    <definedName name="QB_ROW_292260" localSheetId="1" hidden="1">Sheet1!$G$201</definedName>
    <definedName name="QB_ROW_295260" localSheetId="1" hidden="1">Sheet1!$G$202</definedName>
    <definedName name="QB_ROW_296260" localSheetId="1" hidden="1">Sheet1!$G$212</definedName>
    <definedName name="QB_ROW_297260" localSheetId="1" hidden="1">Sheet1!$G$213</definedName>
    <definedName name="QB_ROW_298260" localSheetId="1" hidden="1">Sheet1!$G$203</definedName>
    <definedName name="QB_ROW_299260" localSheetId="1" hidden="1">Sheet1!$G$204</definedName>
    <definedName name="QB_ROW_300250" localSheetId="1" hidden="1">Sheet1!$F$199</definedName>
    <definedName name="QB_ROW_304260" localSheetId="1" hidden="1">Sheet1!$G$219</definedName>
    <definedName name="QB_ROW_305260" localSheetId="1" hidden="1">Sheet1!$G$223</definedName>
    <definedName name="QB_ROW_307260" localSheetId="1" hidden="1">Sheet1!$G$220</definedName>
    <definedName name="QB_ROW_310260" localSheetId="1" hidden="1">Sheet1!$G$224</definedName>
    <definedName name="QB_ROW_311270" localSheetId="1" hidden="1">Sheet1!$H$236</definedName>
    <definedName name="QB_ROW_313260" localSheetId="1" hidden="1">Sheet1!$G$229</definedName>
    <definedName name="QB_ROW_315270" localSheetId="1" hidden="1">Sheet1!$H$237</definedName>
    <definedName name="QB_ROW_316270" localSheetId="1" hidden="1">Sheet1!$H$232</definedName>
    <definedName name="QB_ROW_318270" localSheetId="1" hidden="1">Sheet1!$H$233</definedName>
    <definedName name="QB_ROW_320260" localSheetId="1" hidden="1">Sheet1!$G$230</definedName>
    <definedName name="QB_ROW_337240" localSheetId="1" hidden="1">Sheet1!$E$254</definedName>
    <definedName name="QB_ROW_338260" localSheetId="1" hidden="1">Sheet1!$G$140</definedName>
    <definedName name="QB_ROW_345260" localSheetId="1" hidden="1">Sheet1!$G$26</definedName>
    <definedName name="QB_ROW_347260" localSheetId="1" hidden="1">Sheet1!$G$74</definedName>
    <definedName name="QB_ROW_351260" localSheetId="1" hidden="1">Sheet1!$G$164</definedName>
    <definedName name="QB_ROW_355250" localSheetId="1" hidden="1">Sheet1!$F$249</definedName>
    <definedName name="QB_ROW_356270" localSheetId="1" hidden="1">Sheet1!$H$190</definedName>
    <definedName name="QB_ROW_370260" localSheetId="1" hidden="1">Sheet1!$G$40</definedName>
    <definedName name="QB_ROW_373260" localSheetId="1" hidden="1">Sheet1!$G$69</definedName>
    <definedName name="QB_ROW_376250" localSheetId="1" hidden="1">Sheet1!$F$7</definedName>
    <definedName name="QB_ROW_384260" localSheetId="1" hidden="1">Sheet1!$G$32</definedName>
    <definedName name="QB_ROW_385060" localSheetId="1" hidden="1">Sheet1!$G$128</definedName>
    <definedName name="QB_ROW_385360" localSheetId="1" hidden="1">Sheet1!$G$131</definedName>
    <definedName name="QB_ROW_386040" localSheetId="1" hidden="1">Sheet1!$E$98</definedName>
    <definedName name="QB_ROW_386340" localSheetId="1" hidden="1">Sheet1!$E$133</definedName>
    <definedName name="QB_ROW_387050" localSheetId="1" hidden="1">Sheet1!$F$99</definedName>
    <definedName name="QB_ROW_387350" localSheetId="1" hidden="1">Sheet1!$F$132</definedName>
    <definedName name="QB_ROW_389060" localSheetId="1" hidden="1">Sheet1!$G$111</definedName>
    <definedName name="QB_ROW_389360" localSheetId="1" hidden="1">Sheet1!$G$114</definedName>
    <definedName name="QB_ROW_390050" localSheetId="1" hidden="1">Sheet1!$F$59</definedName>
    <definedName name="QB_ROW_390350" localSheetId="1" hidden="1">Sheet1!$F$96</definedName>
    <definedName name="QB_ROW_391060" localSheetId="1" hidden="1">Sheet1!$G$105</definedName>
    <definedName name="QB_ROW_391360" localSheetId="1" hidden="1">Sheet1!$G$110</definedName>
    <definedName name="QB_ROW_392060" localSheetId="1" hidden="1">Sheet1!$G$115</definedName>
    <definedName name="QB_ROW_392360" localSheetId="1" hidden="1">Sheet1!$G$122</definedName>
    <definedName name="QB_ROW_393040" localSheetId="1" hidden="1">Sheet1!$E$134</definedName>
    <definedName name="QB_ROW_393340" localSheetId="1" hidden="1">Sheet1!$E$161</definedName>
    <definedName name="QB_ROW_395050" localSheetId="1" hidden="1">Sheet1!$F$135</definedName>
    <definedName name="QB_ROW_395350" localSheetId="1" hidden="1">Sheet1!$F$160</definedName>
    <definedName name="QB_ROW_397040" localSheetId="1" hidden="1">Sheet1!$E$162</definedName>
    <definedName name="QB_ROW_397340" localSheetId="1" hidden="1">Sheet1!$E$177</definedName>
    <definedName name="QB_ROW_398050" localSheetId="1" hidden="1">Sheet1!$F$179</definedName>
    <definedName name="QB_ROW_398350" localSheetId="1" hidden="1">Sheet1!$F$196</definedName>
    <definedName name="QB_ROW_399050" localSheetId="1" hidden="1">Sheet1!$F$163</definedName>
    <definedName name="QB_ROW_399350" localSheetId="1" hidden="1">Sheet1!$F$176</definedName>
    <definedName name="QB_ROW_401040" localSheetId="1" hidden="1">Sheet1!$E$198</definedName>
    <definedName name="QB_ROW_401340" localSheetId="1" hidden="1">Sheet1!$E$215</definedName>
    <definedName name="QB_ROW_402040" localSheetId="1" hidden="1">Sheet1!$E$216</definedName>
    <definedName name="QB_ROW_402340" localSheetId="1" hidden="1">Sheet1!$E$226</definedName>
    <definedName name="QB_ROW_403040" localSheetId="1" hidden="1">Sheet1!$E$227</definedName>
    <definedName name="QB_ROW_403340" localSheetId="1" hidden="1">Sheet1!$E$245</definedName>
    <definedName name="QB_ROW_404040" localSheetId="1" hidden="1">Sheet1!$E$5</definedName>
    <definedName name="QB_ROW_404340" localSheetId="1" hidden="1">Sheet1!$E$54</definedName>
    <definedName name="QB_ROW_406060" localSheetId="1" hidden="1">Sheet1!$G$151</definedName>
    <definedName name="QB_ROW_406360" localSheetId="1" hidden="1">Sheet1!$G$155</definedName>
    <definedName name="QB_ROW_407060" localSheetId="1" hidden="1">Sheet1!$G$156</definedName>
    <definedName name="QB_ROW_407360" localSheetId="1" hidden="1">Sheet1!$G$159</definedName>
    <definedName name="QB_ROW_408060" localSheetId="1" hidden="1">Sheet1!$G$142</definedName>
    <definedName name="QB_ROW_408360" localSheetId="1" hidden="1">Sheet1!$G$146</definedName>
    <definedName name="QB_ROW_409060" localSheetId="1" hidden="1">Sheet1!$G$147</definedName>
    <definedName name="QB_ROW_409360" localSheetId="1" hidden="1">Sheet1!$G$150</definedName>
    <definedName name="QB_ROW_410060" localSheetId="1" hidden="1">Sheet1!$G$76</definedName>
    <definedName name="QB_ROW_410360" localSheetId="1" hidden="1">Sheet1!$G$82</definedName>
    <definedName name="QB_ROW_411060" localSheetId="1" hidden="1">Sheet1!$G$83</definedName>
    <definedName name="QB_ROW_411360" localSheetId="1" hidden="1">Sheet1!$G$86</definedName>
    <definedName name="QB_ROW_412060" localSheetId="1" hidden="1">Sheet1!$G$87</definedName>
    <definedName name="QB_ROW_412360" localSheetId="1" hidden="1">Sheet1!$G$92</definedName>
    <definedName name="QB_ROW_413060" localSheetId="1" hidden="1">Sheet1!$G$93</definedName>
    <definedName name="QB_ROW_413360" localSheetId="1" hidden="1">Sheet1!$G$95</definedName>
    <definedName name="QB_ROW_414060" localSheetId="1" hidden="1">Sheet1!$G$166</definedName>
    <definedName name="QB_ROW_414360" localSheetId="1" hidden="1">Sheet1!$G$170</definedName>
    <definedName name="QB_ROW_416060" localSheetId="1" hidden="1">Sheet1!$G$171</definedName>
    <definedName name="QB_ROW_416360" localSheetId="1" hidden="1">Sheet1!$G$175</definedName>
    <definedName name="QB_ROW_418060" localSheetId="1" hidden="1">Sheet1!$G$183</definedName>
    <definedName name="QB_ROW_418360" localSheetId="1" hidden="1">Sheet1!$G$187</definedName>
    <definedName name="QB_ROW_419060" localSheetId="1" hidden="1">Sheet1!$G$193</definedName>
    <definedName name="QB_ROW_419360" localSheetId="1" hidden="1">Sheet1!$G$195</definedName>
    <definedName name="QB_ROW_420060" localSheetId="1" hidden="1">Sheet1!$G$188</definedName>
    <definedName name="QB_ROW_420360" localSheetId="1" hidden="1">Sheet1!$G$192</definedName>
    <definedName name="QB_ROW_421050" localSheetId="1" hidden="1">Sheet1!$F$200</definedName>
    <definedName name="QB_ROW_421350" localSheetId="1" hidden="1">Sheet1!$F$205</definedName>
    <definedName name="QB_ROW_422050" localSheetId="1" hidden="1">Sheet1!$F$206</definedName>
    <definedName name="QB_ROW_422350" localSheetId="1" hidden="1">Sheet1!$F$210</definedName>
    <definedName name="QB_ROW_423050" localSheetId="1" hidden="1">Sheet1!$F$211</definedName>
    <definedName name="QB_ROW_423350" localSheetId="1" hidden="1">Sheet1!$F$214</definedName>
    <definedName name="QB_ROW_424050" localSheetId="1" hidden="1">Sheet1!$F$222</definedName>
    <definedName name="QB_ROW_424350" localSheetId="1" hidden="1">Sheet1!$F$225</definedName>
    <definedName name="QB_ROW_425050" localSheetId="1" hidden="1">Sheet1!$F$218</definedName>
    <definedName name="QB_ROW_425350" localSheetId="1" hidden="1">Sheet1!$F$221</definedName>
    <definedName name="QB_ROW_426060" localSheetId="1" hidden="1">Sheet1!$G$231</definedName>
    <definedName name="QB_ROW_426360" localSheetId="1" hidden="1">Sheet1!$G$234</definedName>
    <definedName name="QB_ROW_428060" localSheetId="1" hidden="1">Sheet1!$G$235</definedName>
    <definedName name="QB_ROW_428360" localSheetId="1" hidden="1">Sheet1!$G$238</definedName>
    <definedName name="QB_ROW_429050" localSheetId="1" hidden="1">Sheet1!$F$228</definedName>
    <definedName name="QB_ROW_429350" localSheetId="1" hidden="1">Sheet1!$F$244</definedName>
    <definedName name="QB_ROW_431040" localSheetId="1" hidden="1">Sheet1!$E$58</definedName>
    <definedName name="QB_ROW_431340" localSheetId="1" hidden="1">Sheet1!$E$97</definedName>
    <definedName name="QB_ROW_433040" localSheetId="1" hidden="1">Sheet1!$E$178</definedName>
    <definedName name="QB_ROW_433340" localSheetId="1" hidden="1">Sheet1!$E$197</definedName>
    <definedName name="QB_ROW_440260" localSheetId="1" hidden="1">Sheet1!$G$51</definedName>
    <definedName name="QB_ROW_449260" localSheetId="1" hidden="1">Sheet1!$G$68</definedName>
    <definedName name="QB_ROW_451260" localSheetId="1" hidden="1">Sheet1!$G$75</definedName>
    <definedName name="QB_ROW_456050" localSheetId="1" hidden="1">Sheet1!$F$8</definedName>
    <definedName name="QB_ROW_456260" localSheetId="1" hidden="1">Sheet1!$G$13</definedName>
    <definedName name="QB_ROW_456350" localSheetId="1" hidden="1">Sheet1!$F$14</definedName>
    <definedName name="QB_ROW_457050" localSheetId="1" hidden="1">Sheet1!$F$19</definedName>
    <definedName name="QB_ROW_457350" localSheetId="1" hidden="1">Sheet1!$F$22</definedName>
    <definedName name="QB_ROW_458260" localSheetId="1" hidden="1">Sheet1!$G$50</definedName>
    <definedName name="QB_ROW_459050" localSheetId="1" hidden="1">Sheet1!$F$38</definedName>
    <definedName name="QB_ROW_459260" localSheetId="1" hidden="1">Sheet1!$G$47</definedName>
    <definedName name="QB_ROW_459350" localSheetId="1" hidden="1">Sheet1!$F$48</definedName>
    <definedName name="QB_ROW_461260" localSheetId="1" hidden="1">Sheet1!$G$28</definedName>
    <definedName name="QB_ROW_477030" localSheetId="1" hidden="1">Sheet1!$D$278</definedName>
    <definedName name="QB_ROW_477330" localSheetId="1" hidden="1">Sheet1!$D$284</definedName>
    <definedName name="QB_ROW_495240" localSheetId="1" hidden="1">Sheet1!$E$266</definedName>
    <definedName name="QB_ROW_506250" localSheetId="1" hidden="1">Sheet1!$F$250</definedName>
    <definedName name="QB_ROW_509240" localSheetId="1" hidden="1">Sheet1!$E$286</definedName>
    <definedName name="QB_ROW_532260" localSheetId="1" hidden="1">Sheet1!$G$73</definedName>
    <definedName name="QB_ROW_596030" localSheetId="1" hidden="1">Sheet1!$D$265</definedName>
    <definedName name="QB_ROW_596330" localSheetId="1" hidden="1">Sheet1!$D$277</definedName>
    <definedName name="QB_ROW_597030" localSheetId="1" hidden="1">Sheet1!$D$285</definedName>
    <definedName name="QB_ROW_597330" localSheetId="1" hidden="1">Sheet1!$D$290</definedName>
    <definedName name="QB_ROW_598240" localSheetId="1" hidden="1">Sheet1!$E$267</definedName>
    <definedName name="QB_ROW_599240" localSheetId="1" hidden="1">Sheet1!$E$269</definedName>
    <definedName name="QB_ROW_600030" localSheetId="1" hidden="1">Sheet1!$D$259</definedName>
    <definedName name="QB_ROW_600330" localSheetId="1" hidden="1">Sheet1!$D$264</definedName>
    <definedName name="QB_ROW_607260" localSheetId="1" hidden="1">Sheet1!$G$101</definedName>
    <definedName name="QB_ROW_609250" localSheetId="1" hidden="1">Sheet1!$F$217</definedName>
    <definedName name="QB_ROW_610240" localSheetId="1" hidden="1">Sheet1!$E$287</definedName>
    <definedName name="QB_ROW_613240" localSheetId="1" hidden="1">Sheet1!$E$271</definedName>
    <definedName name="QB_ROW_614270" localSheetId="1" hidden="1">Sheet1!$H$121</definedName>
    <definedName name="QB_ROW_615240" localSheetId="1" hidden="1">Sheet1!$E$272</definedName>
    <definedName name="QB_ROW_616270" localSheetId="1" hidden="1">Sheet1!$H$119</definedName>
    <definedName name="QB_ROW_619040" localSheetId="1" hidden="1">Sheet1!$E$246</definedName>
    <definedName name="QB_ROW_619340" localSheetId="1" hidden="1">Sheet1!$E$253</definedName>
    <definedName name="QB_ROW_620250" localSheetId="1" hidden="1">Sheet1!$F$247</definedName>
    <definedName name="QB_ROW_621250" localSheetId="1" hidden="1">Sheet1!$F$248</definedName>
    <definedName name="QB_ROW_622260" localSheetId="1" hidden="1">Sheet1!$G$165</definedName>
    <definedName name="QB_ROW_637240" localSheetId="1" hidden="1">Sheet1!$E$274</definedName>
    <definedName name="QB_ROW_640240" localSheetId="1" hidden="1">Sheet1!$E$273</definedName>
    <definedName name="QB_ROW_641240" localSheetId="1" hidden="1">Sheet1!$E$281</definedName>
    <definedName name="QB_ROW_642240" localSheetId="1" hidden="1">Sheet1!$E$280</definedName>
    <definedName name="QB_ROW_647240" localSheetId="1" hidden="1">Sheet1!$E$288</definedName>
    <definedName name="QB_ROW_648240" localSheetId="1" hidden="1">Sheet1!$E$276</definedName>
    <definedName name="QB_ROW_649240" localSheetId="1" hidden="1">Sheet1!$E$275</definedName>
    <definedName name="QB_ROW_650240" localSheetId="1" hidden="1">Sheet1!$E$289</definedName>
    <definedName name="QB_ROW_654240" localSheetId="1" hidden="1">Sheet1!$E$297</definedName>
    <definedName name="QB_ROW_667230" localSheetId="1" hidden="1">Sheet1!$D$294</definedName>
    <definedName name="QB_ROW_669240" localSheetId="1" hidden="1">Sheet1!$E$260</definedName>
    <definedName name="QB_ROW_670240" localSheetId="1" hidden="1">Sheet1!$E$261</definedName>
    <definedName name="QB_ROW_672240" localSheetId="1" hidden="1">Sheet1!$E$282</definedName>
    <definedName name="QB_ROW_673240" localSheetId="1" hidden="1">Sheet1!$E$283</definedName>
    <definedName name="QB_ROW_676240" localSheetId="1" hidden="1">Sheet1!$E$262</definedName>
    <definedName name="QB_ROW_677240" localSheetId="1" hidden="1">Sheet1!$E$263</definedName>
    <definedName name="QB_ROW_683230" localSheetId="1" hidden="1">Sheet1!$D$304</definedName>
    <definedName name="QB_ROW_684230" localSheetId="1" hidden="1">Sheet1!$D$306</definedName>
    <definedName name="QB_ROW_687230" localSheetId="1" hidden="1">Sheet1!$D$305</definedName>
    <definedName name="QB_ROW_688230" localSheetId="1" hidden="1">Sheet1!$D$307</definedName>
    <definedName name="QB_ROW_691230" localSheetId="1" hidden="1">Sheet1!$D$308</definedName>
    <definedName name="QB_ROW_693250" localSheetId="1" hidden="1">Sheet1!$F$251</definedName>
    <definedName name="QB_ROW_695250" localSheetId="1" hidden="1">Sheet1!$F$252</definedName>
    <definedName name="QB_ROW_698240" localSheetId="1" hidden="1">Sheet1!$E$299</definedName>
    <definedName name="QB_ROW_700050" localSheetId="1" hidden="1">Sheet1!$F$49</definedName>
    <definedName name="QB_ROW_700350" localSheetId="1" hidden="1">Sheet1!$F$53</definedName>
    <definedName name="QB_ROW_701260" localSheetId="1" hidden="1">Sheet1!$G$52</definedName>
    <definedName name="QB_ROW_708240" localSheetId="1" hidden="1">Sheet1!$E$301</definedName>
    <definedName name="QB_ROW_709030" localSheetId="1" hidden="1">Sheet1!$D$296</definedName>
    <definedName name="QB_ROW_709240" localSheetId="1" hidden="1">Sheet1!$E$302</definedName>
    <definedName name="QB_ROW_709330" localSheetId="1" hidden="1">Sheet1!$D$303</definedName>
    <definedName name="QB_ROW_711050" localSheetId="1" hidden="1">Sheet1!$F$24</definedName>
    <definedName name="QB_ROW_711260" localSheetId="1" hidden="1">Sheet1!$G$35</definedName>
    <definedName name="QB_ROW_711350" localSheetId="1" hidden="1">Sheet1!$F$36</definedName>
    <definedName name="QB_ROW_713230" localSheetId="1" hidden="1">Sheet1!$D$291</definedName>
    <definedName name="QB_ROW_714060" localSheetId="1" hidden="1">Sheet1!$G$123</definedName>
    <definedName name="QB_ROW_714360" localSheetId="1" hidden="1">Sheet1!$G$127</definedName>
    <definedName name="QB_ROW_715270" localSheetId="1" hidden="1">Sheet1!$H$124</definedName>
    <definedName name="QB_ROW_716270" localSheetId="1" hidden="1">Sheet1!$H$125</definedName>
    <definedName name="QB_ROW_717270" localSheetId="1" hidden="1">Sheet1!$H$126</definedName>
    <definedName name="QB_ROW_718060" localSheetId="1" hidden="1">Sheet1!$G$239</definedName>
    <definedName name="QB_ROW_718360" localSheetId="1" hidden="1">Sheet1!$G$243</definedName>
    <definedName name="QB_ROW_719270" localSheetId="1" hidden="1">Sheet1!$H$240</definedName>
    <definedName name="QB_ROW_720270" localSheetId="1" hidden="1">Sheet1!$H$241</definedName>
    <definedName name="QB_ROW_721270" localSheetId="1" hidden="1">Sheet1!$H$242</definedName>
    <definedName name="QB_ROW_722240" localSheetId="1" hidden="1">Sheet1!$E$300</definedName>
    <definedName name="QB_ROW_724240" localSheetId="1" hidden="1">Sheet1!$E$298</definedName>
    <definedName name="QB_ROW_726270" localSheetId="1" hidden="1">Sheet1!$H$173</definedName>
    <definedName name="QB_ROW_7270" localSheetId="1" hidden="1">Sheet1!$H$88</definedName>
    <definedName name="QB_ROW_738230" localSheetId="1" hidden="1">Sheet1!$D$295</definedName>
    <definedName name="QB_ROW_752240" localSheetId="1" hidden="1">Sheet1!$E$270</definedName>
    <definedName name="QB_ROW_76260" localSheetId="1" hidden="1">Sheet1!$G$9</definedName>
    <definedName name="QB_ROW_77260" localSheetId="1" hidden="1">Sheet1!$G$10</definedName>
    <definedName name="QB_ROW_78260" localSheetId="1" hidden="1">Sheet1!$G$11</definedName>
    <definedName name="QB_ROW_79260" localSheetId="1" hidden="1">Sheet1!$G$12</definedName>
    <definedName name="QB_ROW_82250" localSheetId="1" hidden="1">Sheet1!$F$15</definedName>
    <definedName name="QB_ROW_83250" localSheetId="1" hidden="1">Sheet1!$F$16</definedName>
    <definedName name="QB_ROW_84250" localSheetId="1" hidden="1">Sheet1!$F$17</definedName>
    <definedName name="QB_ROW_86250" localSheetId="1" hidden="1">Sheet1!$F$18</definedName>
    <definedName name="QB_ROW_86321" localSheetId="1" hidden="1">Sheet1!$C$56</definedName>
    <definedName name="QB_ROW_87260" localSheetId="1" hidden="1">Sheet1!$G$20</definedName>
    <definedName name="QB_ROW_89260" localSheetId="1" hidden="1">Sheet1!$G$21</definedName>
    <definedName name="QB_ROW_91250" localSheetId="1" hidden="1">Sheet1!$F$23</definedName>
    <definedName name="QB_ROW_92260" localSheetId="1" hidden="1">Sheet1!$G$25</definedName>
    <definedName name="QB_ROW_93260" localSheetId="1" hidden="1">Sheet1!$G$27</definedName>
    <definedName name="QB_ROW_94260" localSheetId="1" hidden="1">Sheet1!$G$29</definedName>
    <definedName name="QB_ROW_95260" localSheetId="1" hidden="1">Sheet1!$G$30</definedName>
    <definedName name="QB_ROW_96260" localSheetId="1" hidden="1">Sheet1!$G$31</definedName>
    <definedName name="QBCANSUPPORTUPDATE" localSheetId="1">TRUE</definedName>
    <definedName name="QBCOMPANYFILENAME" localSheetId="1">"R:\dewey beach.qbw"</definedName>
    <definedName name="QBENDDATE" localSheetId="1">20180228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"867f99dd41584b19b9c8310254219d4e"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TRUE</definedName>
    <definedName name="QBREPORTCOMPARECOL_PYDIFF" localSheetId="1">TRUE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1</definedName>
    <definedName name="QBROWHEADERS" localSheetId="1">8</definedName>
    <definedName name="QBSTARTDATE" localSheetId="1">20170401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8" i="1"/>
  <c r="M307"/>
  <c r="M306"/>
  <c r="M305"/>
  <c r="M304"/>
  <c r="M303"/>
  <c r="K303"/>
  <c r="K309" s="1"/>
  <c r="I303"/>
  <c r="I309" s="1"/>
  <c r="M309" s="1"/>
  <c r="M302"/>
  <c r="M301"/>
  <c r="M300"/>
  <c r="M299"/>
  <c r="M298"/>
  <c r="M297"/>
  <c r="M295"/>
  <c r="M294"/>
  <c r="M291"/>
  <c r="K290"/>
  <c r="K292" s="1"/>
  <c r="K310" s="1"/>
  <c r="I290"/>
  <c r="M290" s="1"/>
  <c r="M289"/>
  <c r="M288"/>
  <c r="M287"/>
  <c r="M286"/>
  <c r="K284"/>
  <c r="I284"/>
  <c r="M284" s="1"/>
  <c r="M283"/>
  <c r="M282"/>
  <c r="M281"/>
  <c r="M280"/>
  <c r="M279"/>
  <c r="K277"/>
  <c r="I277"/>
  <c r="M277" s="1"/>
  <c r="M276"/>
  <c r="M275"/>
  <c r="M274"/>
  <c r="M273"/>
  <c r="M272"/>
  <c r="M271"/>
  <c r="M270"/>
  <c r="M269"/>
  <c r="M268"/>
  <c r="M267"/>
  <c r="M266"/>
  <c r="M264"/>
  <c r="K264"/>
  <c r="I264"/>
  <c r="I292" s="1"/>
  <c r="M263"/>
  <c r="M262"/>
  <c r="M261"/>
  <c r="M260"/>
  <c r="M254"/>
  <c r="K253"/>
  <c r="I253"/>
  <c r="M253" s="1"/>
  <c r="M252"/>
  <c r="M251"/>
  <c r="M250"/>
  <c r="M249"/>
  <c r="M248"/>
  <c r="M247"/>
  <c r="K244"/>
  <c r="K245" s="1"/>
  <c r="K243"/>
  <c r="I243"/>
  <c r="M243" s="1"/>
  <c r="M242"/>
  <c r="M241"/>
  <c r="M240"/>
  <c r="M238"/>
  <c r="K238"/>
  <c r="I238"/>
  <c r="M237"/>
  <c r="M236"/>
  <c r="M234"/>
  <c r="K234"/>
  <c r="I234"/>
  <c r="I244" s="1"/>
  <c r="M233"/>
  <c r="M232"/>
  <c r="M230"/>
  <c r="M229"/>
  <c r="K225"/>
  <c r="I225"/>
  <c r="M225" s="1"/>
  <c r="M224"/>
  <c r="M223"/>
  <c r="M221"/>
  <c r="K221"/>
  <c r="K226" s="1"/>
  <c r="I221"/>
  <c r="I226" s="1"/>
  <c r="M226" s="1"/>
  <c r="M220"/>
  <c r="M219"/>
  <c r="M217"/>
  <c r="M214"/>
  <c r="K214"/>
  <c r="I214"/>
  <c r="M213"/>
  <c r="M212"/>
  <c r="K210"/>
  <c r="I210"/>
  <c r="M210" s="1"/>
  <c r="M209"/>
  <c r="M208"/>
  <c r="M207"/>
  <c r="M205"/>
  <c r="K205"/>
  <c r="K215" s="1"/>
  <c r="I205"/>
  <c r="M204"/>
  <c r="M203"/>
  <c r="M202"/>
  <c r="M201"/>
  <c r="M199"/>
  <c r="K196"/>
  <c r="K197" s="1"/>
  <c r="K195"/>
  <c r="I195"/>
  <c r="M195" s="1"/>
  <c r="M194"/>
  <c r="K192"/>
  <c r="I192"/>
  <c r="I196" s="1"/>
  <c r="M191"/>
  <c r="M190"/>
  <c r="M189"/>
  <c r="M187"/>
  <c r="K187"/>
  <c r="I187"/>
  <c r="M186"/>
  <c r="M185"/>
  <c r="M184"/>
  <c r="M182"/>
  <c r="M181"/>
  <c r="M180"/>
  <c r="K175"/>
  <c r="K176" s="1"/>
  <c r="K177" s="1"/>
  <c r="I175"/>
  <c r="M175" s="1"/>
  <c r="M174"/>
  <c r="M173"/>
  <c r="M172"/>
  <c r="M170"/>
  <c r="K170"/>
  <c r="I170"/>
  <c r="I176" s="1"/>
  <c r="M169"/>
  <c r="M168"/>
  <c r="M167"/>
  <c r="M165"/>
  <c r="M164"/>
  <c r="K159"/>
  <c r="M159" s="1"/>
  <c r="I159"/>
  <c r="M158"/>
  <c r="M157"/>
  <c r="M155"/>
  <c r="K155"/>
  <c r="I155"/>
  <c r="M154"/>
  <c r="M153"/>
  <c r="M152"/>
  <c r="K150"/>
  <c r="I150"/>
  <c r="M150" s="1"/>
  <c r="M149"/>
  <c r="M148"/>
  <c r="K146"/>
  <c r="K160" s="1"/>
  <c r="K161" s="1"/>
  <c r="I146"/>
  <c r="I160" s="1"/>
  <c r="M145"/>
  <c r="M144"/>
  <c r="M143"/>
  <c r="M141"/>
  <c r="M140"/>
  <c r="M139"/>
  <c r="M138"/>
  <c r="M137"/>
  <c r="M136"/>
  <c r="K131"/>
  <c r="I131"/>
  <c r="M131" s="1"/>
  <c r="M130"/>
  <c r="M129"/>
  <c r="K127"/>
  <c r="I127"/>
  <c r="M127" s="1"/>
  <c r="M126"/>
  <c r="M125"/>
  <c r="M124"/>
  <c r="M122"/>
  <c r="K122"/>
  <c r="I122"/>
  <c r="M121"/>
  <c r="M120"/>
  <c r="M119"/>
  <c r="M118"/>
  <c r="M117"/>
  <c r="M116"/>
  <c r="K114"/>
  <c r="I114"/>
  <c r="M114" s="1"/>
  <c r="M113"/>
  <c r="M112"/>
  <c r="K110"/>
  <c r="K132" s="1"/>
  <c r="K133" s="1"/>
  <c r="I110"/>
  <c r="I132" s="1"/>
  <c r="M109"/>
  <c r="M108"/>
  <c r="M107"/>
  <c r="M106"/>
  <c r="M104"/>
  <c r="M103"/>
  <c r="M102"/>
  <c r="M101"/>
  <c r="M100"/>
  <c r="M95"/>
  <c r="K95"/>
  <c r="I95"/>
  <c r="M94"/>
  <c r="M92"/>
  <c r="K92"/>
  <c r="I92"/>
  <c r="M91"/>
  <c r="M90"/>
  <c r="M89"/>
  <c r="M88"/>
  <c r="K86"/>
  <c r="I86"/>
  <c r="I96" s="1"/>
  <c r="M85"/>
  <c r="M84"/>
  <c r="M82"/>
  <c r="K82"/>
  <c r="K96" s="1"/>
  <c r="K97" s="1"/>
  <c r="I82"/>
  <c r="M81"/>
  <c r="M80"/>
  <c r="M79"/>
  <c r="M78"/>
  <c r="M77"/>
  <c r="M75"/>
  <c r="M74"/>
  <c r="M73"/>
  <c r="M72"/>
  <c r="M71"/>
  <c r="M70"/>
  <c r="M69"/>
  <c r="M68"/>
  <c r="M67"/>
  <c r="M66"/>
  <c r="M65"/>
  <c r="M64"/>
  <c r="M63"/>
  <c r="M62"/>
  <c r="M61"/>
  <c r="M60"/>
  <c r="M53"/>
  <c r="K53"/>
  <c r="I53"/>
  <c r="M52"/>
  <c r="M51"/>
  <c r="M50"/>
  <c r="K48"/>
  <c r="I48"/>
  <c r="M48" s="1"/>
  <c r="M47"/>
  <c r="M46"/>
  <c r="M45"/>
  <c r="M44"/>
  <c r="M43"/>
  <c r="M42"/>
  <c r="M41"/>
  <c r="M40"/>
  <c r="M39"/>
  <c r="M37"/>
  <c r="K36"/>
  <c r="I36"/>
  <c r="M36" s="1"/>
  <c r="M35"/>
  <c r="M34"/>
  <c r="M33"/>
  <c r="M32"/>
  <c r="M31"/>
  <c r="M30"/>
  <c r="M29"/>
  <c r="M28"/>
  <c r="M27"/>
  <c r="M26"/>
  <c r="M25"/>
  <c r="M23"/>
  <c r="K22"/>
  <c r="I22"/>
  <c r="M22" s="1"/>
  <c r="M21"/>
  <c r="M20"/>
  <c r="M18"/>
  <c r="M17"/>
  <c r="M16"/>
  <c r="M15"/>
  <c r="K14"/>
  <c r="K54" s="1"/>
  <c r="K55" s="1"/>
  <c r="K56" s="1"/>
  <c r="I14"/>
  <c r="I54" s="1"/>
  <c r="M13"/>
  <c r="M12"/>
  <c r="M11"/>
  <c r="M10"/>
  <c r="M9"/>
  <c r="M7"/>
  <c r="M6"/>
  <c r="K255" l="1"/>
  <c r="K256" s="1"/>
  <c r="K311" s="1"/>
  <c r="I177"/>
  <c r="M177" s="1"/>
  <c r="M176"/>
  <c r="I197"/>
  <c r="M197" s="1"/>
  <c r="M196"/>
  <c r="I310"/>
  <c r="M310" s="1"/>
  <c r="M292"/>
  <c r="M160"/>
  <c r="I161"/>
  <c r="M161" s="1"/>
  <c r="M54"/>
  <c r="I55"/>
  <c r="M96"/>
  <c r="I97"/>
  <c r="I133"/>
  <c r="M133" s="1"/>
  <c r="M132"/>
  <c r="I245"/>
  <c r="M245" s="1"/>
  <c r="M244"/>
  <c r="M14"/>
  <c r="M86"/>
  <c r="M146"/>
  <c r="I215"/>
  <c r="M215" s="1"/>
  <c r="M110"/>
  <c r="M192"/>
  <c r="I255" l="1"/>
  <c r="M255" s="1"/>
  <c r="M97"/>
  <c r="I56"/>
  <c r="M55"/>
  <c r="M56" l="1"/>
  <c r="I256"/>
  <c r="I311" l="1"/>
  <c r="M311" s="1"/>
  <c r="M256"/>
</calcChain>
</file>

<file path=xl/sharedStrings.xml><?xml version="1.0" encoding="utf-8"?>
<sst xmlns="http://schemas.openxmlformats.org/spreadsheetml/2006/main" count="312" uniqueCount="312">
  <si>
    <t>Apr '17 - Feb 18</t>
  </si>
  <si>
    <t>Apr '16 - Feb 17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</si>
  <si>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</si>
  <si>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</si>
  <si>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</si>
  <si>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</si>
  <si>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</si>
  <si>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</si>
  <si>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</si>
  <si>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</si>
  <si>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</si>
  <si>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</si>
  <si>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4010019 · Business Licenses - Other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</si>
  <si>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</si>
  <si>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</si>
  <si>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</si>
  <si>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</si>
  <si>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</si>
  <si>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</si>
  <si>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</si>
  <si>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</si>
  <si>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</si>
  <si>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</si>
  <si>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</si>
  <si>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</si>
  <si>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</si>
  <si>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</si>
  <si>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</si>
  <si>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</si>
  <si>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</si>
  <si>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4014200 · Alderman Court Cost</t>
  </si>
  <si>
    <t>4014300 · Capias/Contempt Charges</t>
  </si>
  <si>
    <t>4014400 · Traff Fines -  Other Courts</t>
  </si>
  <si>
    <t>4014414 · Ord Fines - Other Courts</t>
  </si>
  <si>
    <t>401300 · Fines Collected - Other</t>
  </si>
  <si>
    <t>Total 401300 · Fines Collected</t>
  </si>
  <si>
    <t>4016010 · Bldg Permit Fees</t>
  </si>
  <si>
    <t>8010000 · Other Fines and Revenue</t>
  </si>
  <si>
    <t>4016060 · Public Hearing Fees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</si>
  <si>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</si>
  <si>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</si>
  <si>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</si>
  <si>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</si>
  <si>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</si>
  <si>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</si>
  <si>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</si>
  <si>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</si>
  <si>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</si>
  <si>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</si>
  <si>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</si>
  <si>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</si>
  <si>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</si>
  <si>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</si>
  <si>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</si>
  <si>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</si>
  <si>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</si>
  <si>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</si>
  <si>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</si>
  <si>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</si>
  <si>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</si>
  <si>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</si>
  <si>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</si>
  <si>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</si>
  <si>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</si>
  <si>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</si>
  <si>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</si>
  <si>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</si>
  <si>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</si>
  <si>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6010260 · Settlement-Net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</si>
  <si>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</si>
  <si>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</si>
  <si>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</si>
  <si>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</si>
  <si>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</si>
  <si>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</si>
  <si>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</si>
  <si>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</si>
  <si>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</si>
  <si>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</si>
  <si>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</si>
  <si>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</si>
  <si>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</si>
  <si>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</si>
  <si>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</si>
  <si>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</si>
  <si>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</si>
  <si>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Admin Payroll &amp; HR Expenses</t>
  </si>
  <si>
    <t>6010010 · Salary &amp; Wages</t>
  </si>
  <si>
    <t>6010020 · Employee Benefits</t>
  </si>
  <si>
    <t>6010050 · Payroll Taxes</t>
  </si>
  <si>
    <t>6010200 · Pension</t>
  </si>
  <si>
    <t>Total 601P · Admin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</si>
  <si>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</si>
  <si>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</si>
  <si>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</si>
  <si>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</si>
  <si>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</si>
  <si>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</si>
  <si>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</si>
  <si>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</si>
  <si>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</si>
  <si>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</si>
  <si>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</si>
  <si>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</si>
  <si>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</si>
  <si>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</si>
  <si>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</si>
  <si>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</si>
  <si>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</si>
  <si>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</si>
  <si>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</si>
  <si>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</si>
  <si>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</si>
  <si>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</si>
  <si>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Police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</si>
  <si>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</si>
  <si>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</si>
  <si>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</si>
  <si>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</si>
  <si>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</si>
  <si>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</si>
  <si>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Police Payroll &amp; HR Expenses</t>
  </si>
  <si>
    <t>602PA · Police AdminPayroll&amp;HR</t>
  </si>
  <si>
    <t>6020040 · Admin Salary &amp; Wages</t>
  </si>
  <si>
    <t>6020060 · Admin Employ Benefits</t>
  </si>
  <si>
    <t>6020095 · Admin Payroll Taxes</t>
  </si>
  <si>
    <t>Total 602PA · Police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</si>
  <si>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</si>
  <si>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</si>
  <si>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</si>
  <si>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</si>
  <si>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</si>
  <si>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</si>
  <si>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</si>
  <si>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</si>
  <si>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</si>
  <si>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</si>
  <si>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</si>
  <si>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</si>
  <si>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</si>
  <si>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</si>
  <si>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</si>
  <si>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</si>
  <si>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</si>
  <si>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</si>
  <si>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</si>
  <si>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</si>
  <si>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</si>
  <si>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</si>
  <si>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</si>
  <si>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Street Payroll &amp; HR Expenses</t>
  </si>
  <si>
    <t>6030010 · Salary &amp; Wages</t>
  </si>
  <si>
    <t>6030020 · Employee Benefits</t>
  </si>
  <si>
    <t>6030050 · Payroll Taxes</t>
  </si>
  <si>
    <t>Total 603P · Street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</si>
  <si>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</si>
  <si>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</si>
  <si>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</si>
  <si>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</si>
  <si>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</si>
  <si>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</si>
  <si>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</si>
  <si>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</si>
  <si>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</si>
  <si>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</si>
  <si>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</si>
  <si>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</si>
  <si>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</si>
  <si>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</si>
  <si>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</si>
  <si>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Alderman Payroll &amp; HR Expenses</t>
  </si>
  <si>
    <t>6040010 · Salaries &amp; Wages</t>
  </si>
  <si>
    <t>6040015 · Offset-Bailliff Salary</t>
  </si>
  <si>
    <t>6040050 · Payroll Taxes</t>
  </si>
  <si>
    <t>Total 604P · Alderman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</si>
  <si>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</si>
  <si>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</si>
  <si>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</si>
  <si>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</si>
  <si>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</si>
  <si>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</si>
  <si>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</si>
  <si>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</si>
  <si>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6050015 · Telephone</t>
  </si>
  <si>
    <t>6050070 · Insurance</t>
  </si>
  <si>
    <t>6050180 · Supplies</t>
  </si>
  <si>
    <t>Total 605A · Administrative Beach Safety</t>
  </si>
  <si>
    <t>605P · Lifeguard Payroll &amp; HR Expenses</t>
  </si>
  <si>
    <t>6050010 · Salaries &amp; Wages</t>
  </si>
  <si>
    <t>6050020 · Employee Benefits</t>
  </si>
  <si>
    <t>6050050 · Payroll Taxes</t>
  </si>
  <si>
    <t>Total 605P · Lifeguard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</si>
  <si>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</si>
  <si>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</si>
  <si>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</si>
  <si>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</si>
  <si>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</si>
  <si>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</si>
  <si>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</si>
  <si>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</si>
  <si>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</si>
  <si>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</si>
  <si>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</si>
  <si>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</si>
  <si>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</si>
  <si>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Code Payroll &amp; HR Expenses</t>
  </si>
  <si>
    <t>6060010 · Salaries &amp; Wages</t>
  </si>
  <si>
    <t>6060020 · Employee Benefits</t>
  </si>
  <si>
    <t>6060050 · Payroll Taxes</t>
  </si>
  <si>
    <t>Total 606P · Code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</si>
  <si>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</si>
  <si>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</si>
  <si>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</si>
  <si>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</si>
  <si>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</si>
  <si>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</si>
  <si>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</si>
  <si>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</si>
  <si>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</si>
  <si>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</si>
  <si>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</si>
  <si>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</si>
  <si>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</si>
  <si>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</si>
  <si>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</si>
  <si>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</si>
  <si>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</si>
  <si>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</si>
  <si>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</si>
  <si>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</si>
  <si>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608A · Administrative Monitors</t>
  </si>
  <si>
    <t>6080070 · Insurance</t>
  </si>
  <si>
    <t>6080100 · Legal Ads</t>
  </si>
  <si>
    <t>Total 608A · Administrative Monitors</t>
  </si>
  <si>
    <t>608P · Seasonal Payroll &amp; HR Expenses</t>
  </si>
  <si>
    <t>6080010 · Salaries &amp; Wages</t>
  </si>
  <si>
    <t>6080050 · Payroll Taxes</t>
  </si>
  <si>
    <t>Total 608P · Seasonal Payroll &amp; HR Expenses</t>
  </si>
  <si>
    <t>608PA · Seasonal Admin Pay&amp;HR</t>
  </si>
  <si>
    <t>6080060 · Admin Salary &amp; Wages</t>
  </si>
  <si>
    <t>6080061 · Admin Payroll Taxes</t>
  </si>
  <si>
    <t>6080062 · Admin Rental Trash Revenue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</si>
  <si>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</si>
  <si>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</si>
  <si>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</si>
  <si>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</si>
  <si>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</si>
  <si>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</si>
  <si>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</si>
  <si>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</si>
  <si>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6090106 · Beautification</t>
  </si>
  <si>
    <t>6090108 · Rainy Day Fund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</si>
  <si>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</si>
  <si>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</si>
  <si>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</si>
  <si>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</si>
  <si>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</si>
  <si>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</si>
  <si>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</si>
  <si>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9010030 · Bayard Ave Loan Revenue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</si>
  <si>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</si>
  <si>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</si>
  <si>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</si>
  <si>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</si>
  <si>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</si>
  <si>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</si>
  <si>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</si>
  <si>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</si>
  <si>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</si>
  <si>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9020032 · Other Towns Police Events Reimb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</si>
  <si>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</si>
  <si>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</si>
  <si>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</si>
  <si>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</si>
  <si>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</si>
  <si>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</si>
  <si>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</si>
  <si>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</si>
  <si>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9030010 · Beautification Contributions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</si>
  <si>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</si>
  <si>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</si>
  <si>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</si>
  <si>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</si>
  <si>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</si>
  <si>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</si>
  <si>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</si>
  <si>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</si>
  <si>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</si>
  <si>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</si>
  <si>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</si>
  <si>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9500117 · Rainy Day Revenue</t>
  </si>
  <si>
    <t>Total Other Income</t>
  </si>
  <si>
    <t>Other Expense</t>
  </si>
  <si>
    <t>9500115 · Technology Improvements</t>
  </si>
  <si>
    <t>9500118 · Approved FY17 Budget Amendments</t>
  </si>
  <si>
    <t>9510000 · Town Hall</t>
  </si>
  <si>
    <t>9510010 · Extraordinary DBE Exp</t>
  </si>
  <si>
    <t>9510015 · DBE Review Fund Income</t>
  </si>
  <si>
    <t>9510020 · Extraordin DBE Property Income</t>
  </si>
  <si>
    <t>9510025 · Monthly Pay towards 300k Total</t>
  </si>
  <si>
    <t>9510030 · Town Hall Property Planning</t>
  </si>
  <si>
    <t>9510000 · Town Hall - Other</t>
  </si>
  <si>
    <t>Total 9510000 · Town Hall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</si>
  <si>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</si>
  <si>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</si>
  <si>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</si>
  <si>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</si>
  <si>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9570000 · DBE Phase II &amp; iii Permit Fee</t>
  </si>
  <si>
    <t>Total Other Expense</t>
  </si>
  <si>
    <t>Net Other Income</t>
  </si>
  <si>
    <t>Net Income</t>
  </si>
  <si>
    <t>$ DIFF</t>
  </si>
</sst>
</file>

<file path=xl/styles.xml><?xml version="1.0" encoding="utf-8"?>
<styleSheet xmlns="http://schemas.openxmlformats.org/spreadsheetml/2006/main">
  <numFmts count="1">
    <numFmt numFmtId="164" formatCode="#,##0;\-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3" fillId="0" borderId="0" xfId="1" applyFont="1" applyBorder="1"/>
    <xf numFmtId="49" fontId="4" fillId="0" borderId="0" xfId="0" applyNumberFormat="1" applyFont="1"/>
    <xf numFmtId="49" fontId="0" fillId="0" borderId="0" xfId="0" applyNumberFormat="1" applyFont="1" applyBorder="1" applyAlignment="1">
      <alignment horizontal="centerContinuous"/>
    </xf>
    <xf numFmtId="49" fontId="0" fillId="0" borderId="1" xfId="0" applyNumberFormat="1" applyFont="1" applyBorder="1" applyAlignment="1">
      <alignment horizontal="centerContinuous"/>
    </xf>
    <xf numFmtId="0" fontId="0" fillId="0" borderId="0" xfId="0" applyFont="1"/>
    <xf numFmtId="49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/>
    <xf numFmtId="49" fontId="5" fillId="0" borderId="0" xfId="0" applyNumberFormat="1" applyFont="1"/>
    <xf numFmtId="164" fontId="5" fillId="0" borderId="3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164" fontId="5" fillId="0" borderId="4" xfId="0" applyNumberFormat="1" applyFont="1" applyBorder="1"/>
    <xf numFmtId="0" fontId="4" fillId="0" borderId="0" xfId="0" applyFont="1"/>
    <xf numFmtId="0" fontId="4" fillId="0" borderId="0" xfId="0" applyNumberFormat="1" applyFont="1"/>
    <xf numFmtId="0" fontId="0" fillId="0" borderId="0" xfId="0" applyNumberFormat="1" applyFont="1"/>
    <xf numFmtId="49" fontId="4" fillId="2" borderId="0" xfId="0" applyNumberFormat="1" applyFont="1" applyFill="1"/>
    <xf numFmtId="3" fontId="4" fillId="2" borderId="0" xfId="0" applyNumberFormat="1" applyFont="1" applyFill="1"/>
    <xf numFmtId="3" fontId="5" fillId="2" borderId="5" xfId="0" applyNumberFormat="1" applyFont="1" applyFill="1" applyBorder="1"/>
    <xf numFmtId="3" fontId="5" fillId="2" borderId="0" xfId="0" applyNumberFormat="1" applyFont="1" applyFill="1"/>
    <xf numFmtId="49" fontId="4" fillId="3" borderId="0" xfId="0" applyNumberFormat="1" applyFont="1" applyFill="1"/>
    <xf numFmtId="3" fontId="5" fillId="3" borderId="0" xfId="0" applyNumberFormat="1" applyFont="1" applyFill="1"/>
    <xf numFmtId="49" fontId="4" fillId="4" borderId="0" xfId="0" applyNumberFormat="1" applyFont="1" applyFill="1"/>
    <xf numFmtId="3" fontId="4" fillId="4" borderId="6" xfId="0" applyNumberFormat="1" applyFont="1" applyFill="1" applyBorder="1"/>
    <xf numFmtId="3" fontId="4" fillId="4" borderId="0" xfId="0" applyNumberFormat="1" applyFont="1" applyFill="1"/>
    <xf numFmtId="164" fontId="5" fillId="4" borderId="4" xfId="0" applyNumberFormat="1" applyFont="1" applyFill="1" applyBorder="1"/>
    <xf numFmtId="49" fontId="5" fillId="4" borderId="0" xfId="0" applyNumberFormat="1" applyFont="1" applyFill="1"/>
    <xf numFmtId="49" fontId="4" fillId="5" borderId="0" xfId="0" applyNumberFormat="1" applyFont="1" applyFill="1"/>
    <xf numFmtId="164" fontId="5" fillId="5" borderId="0" xfId="0" applyNumberFormat="1" applyFont="1" applyFill="1"/>
    <xf numFmtId="49" fontId="5" fillId="5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xmlns="" id="{FF4EEBD3-E55D-4FAB-AD70-8B502F369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topLeftCell="A4" zoomScale="84" zoomScaleNormal="84" workbookViewId="0">
      <selection activeCell="F32" sqref="F32"/>
    </sheetView>
  </sheetViews>
  <sheetFormatPr defaultRowHeight="1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" customFormat="1">
      <c r="E30" s="1"/>
      <c r="F30" s="1"/>
      <c r="G30" s="1"/>
      <c r="H30" s="1"/>
    </row>
    <row r="31" spans="5:8" s="2" customFormat="1">
      <c r="E31" s="1"/>
      <c r="F31" s="1"/>
      <c r="G31" s="1"/>
      <c r="H31" s="1"/>
    </row>
    <row r="32" spans="5:8" s="2" customFormat="1"/>
    <row r="40" spans="2:3">
      <c r="B40" s="3"/>
      <c r="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311"/>
  <sheetViews>
    <sheetView tabSelected="1" workbookViewId="0">
      <pane xSplit="8" ySplit="2" topLeftCell="I243" activePane="bottomRight" state="frozenSplit"/>
      <selection pane="topRight" activeCell="I1" sqref="I1"/>
      <selection pane="bottomLeft" activeCell="A3" sqref="A3"/>
      <selection pane="bottomRight" activeCell="A310" sqref="A310:M311"/>
    </sheetView>
  </sheetViews>
  <sheetFormatPr defaultColWidth="8.85546875" defaultRowHeight="15"/>
  <cols>
    <col min="1" max="7" width="3" style="19" customWidth="1"/>
    <col min="8" max="8" width="43.28515625" style="19" bestFit="1" customWidth="1"/>
    <col min="9" max="9" width="16" style="20" bestFit="1" customWidth="1"/>
    <col min="10" max="10" width="2.28515625" style="20" customWidth="1"/>
    <col min="11" max="11" width="16" style="20" bestFit="1" customWidth="1"/>
    <col min="12" max="12" width="2.28515625" style="20" customWidth="1"/>
    <col min="13" max="13" width="8.85546875" style="20" bestFit="1" customWidth="1"/>
    <col min="14" max="16384" width="8.85546875" style="7"/>
  </cols>
  <sheetData>
    <row r="1" spans="1:13" ht="15.75" thickBot="1">
      <c r="A1" s="4"/>
      <c r="B1" s="4"/>
      <c r="C1" s="4"/>
      <c r="D1" s="4"/>
      <c r="E1" s="4"/>
      <c r="F1" s="4"/>
      <c r="G1" s="4"/>
      <c r="H1" s="4"/>
      <c r="I1" s="5"/>
      <c r="J1" s="6"/>
      <c r="K1" s="5"/>
      <c r="L1" s="6"/>
      <c r="M1" s="5"/>
    </row>
    <row r="2" spans="1:13" s="11" customFormat="1" ht="16.5" thickTop="1" thickBot="1">
      <c r="A2" s="8"/>
      <c r="B2" s="8"/>
      <c r="C2" s="8"/>
      <c r="D2" s="8"/>
      <c r="E2" s="8"/>
      <c r="F2" s="8"/>
      <c r="G2" s="8"/>
      <c r="H2" s="8"/>
      <c r="I2" s="9" t="s">
        <v>0</v>
      </c>
      <c r="J2" s="10"/>
      <c r="K2" s="9" t="s">
        <v>1</v>
      </c>
      <c r="L2" s="10"/>
      <c r="M2" s="9" t="s">
        <v>311</v>
      </c>
    </row>
    <row r="3" spans="1:13" ht="15.75" thickTop="1">
      <c r="A3" s="4"/>
      <c r="B3" s="4" t="s">
        <v>2</v>
      </c>
      <c r="C3" s="4"/>
      <c r="D3" s="4"/>
      <c r="E3" s="4"/>
      <c r="F3" s="4"/>
      <c r="G3" s="4"/>
      <c r="H3" s="4"/>
      <c r="I3" s="12"/>
      <c r="J3" s="13"/>
      <c r="K3" s="12"/>
      <c r="L3" s="13"/>
      <c r="M3" s="12"/>
    </row>
    <row r="4" spans="1:13">
      <c r="A4" s="4"/>
      <c r="B4" s="4"/>
      <c r="C4" s="4"/>
      <c r="D4" s="4" t="s">
        <v>3</v>
      </c>
      <c r="E4" s="4"/>
      <c r="F4" s="4"/>
      <c r="G4" s="4"/>
      <c r="H4" s="4"/>
      <c r="I4" s="12"/>
      <c r="J4" s="13"/>
      <c r="K4" s="12"/>
      <c r="L4" s="13"/>
      <c r="M4" s="12"/>
    </row>
    <row r="5" spans="1:13">
      <c r="A5" s="4"/>
      <c r="B5" s="4"/>
      <c r="C5" s="4"/>
      <c r="D5" s="4"/>
      <c r="E5" s="4" t="s">
        <v>4</v>
      </c>
      <c r="F5" s="4"/>
      <c r="G5" s="4"/>
      <c r="H5" s="4"/>
      <c r="I5" s="12"/>
      <c r="J5" s="13"/>
      <c r="K5" s="12"/>
      <c r="L5" s="13"/>
      <c r="M5" s="12"/>
    </row>
    <row r="6" spans="1:13">
      <c r="A6" s="4"/>
      <c r="B6" s="4"/>
      <c r="C6" s="4"/>
      <c r="D6" s="4"/>
      <c r="E6" s="4"/>
      <c r="F6" s="4" t="s">
        <v>5</v>
      </c>
      <c r="G6" s="4"/>
      <c r="H6" s="4"/>
      <c r="I6" s="12">
        <v>641338</v>
      </c>
      <c r="J6" s="13"/>
      <c r="K6" s="12">
        <v>518160</v>
      </c>
      <c r="L6" s="13"/>
      <c r="M6" s="12">
        <f>ROUND((I6-K6),5)</f>
        <v>123178</v>
      </c>
    </row>
    <row r="7" spans="1:13">
      <c r="A7" s="4"/>
      <c r="B7" s="4"/>
      <c r="C7" s="4"/>
      <c r="D7" s="4"/>
      <c r="E7" s="4"/>
      <c r="F7" s="4" t="s">
        <v>6</v>
      </c>
      <c r="G7" s="4"/>
      <c r="H7" s="4"/>
      <c r="I7" s="12">
        <v>495047</v>
      </c>
      <c r="J7" s="13"/>
      <c r="K7" s="12">
        <v>540715</v>
      </c>
      <c r="L7" s="13"/>
      <c r="M7" s="12">
        <f>ROUND((I7-K7),5)</f>
        <v>-45668</v>
      </c>
    </row>
    <row r="8" spans="1:13">
      <c r="A8" s="4"/>
      <c r="B8" s="4"/>
      <c r="C8" s="4"/>
      <c r="D8" s="4"/>
      <c r="E8" s="4"/>
      <c r="F8" s="4" t="s">
        <v>7</v>
      </c>
      <c r="G8" s="4"/>
      <c r="H8" s="4"/>
      <c r="I8" s="12"/>
      <c r="J8" s="13"/>
      <c r="K8" s="12"/>
      <c r="L8" s="13"/>
      <c r="M8" s="12"/>
    </row>
    <row r="9" spans="1:13">
      <c r="A9" s="4"/>
      <c r="B9" s="4"/>
      <c r="C9" s="4"/>
      <c r="D9" s="4"/>
      <c r="E9" s="4"/>
      <c r="F9" s="4"/>
      <c r="G9" s="4" t="s">
        <v>8</v>
      </c>
      <c r="H9" s="4"/>
      <c r="I9" s="12">
        <v>74625</v>
      </c>
      <c r="J9" s="13"/>
      <c r="K9" s="12">
        <v>57872</v>
      </c>
      <c r="L9" s="13"/>
      <c r="M9" s="12">
        <f t="shared" ref="M9:M18" si="0">ROUND((I9-K9),5)</f>
        <v>16753</v>
      </c>
    </row>
    <row r="10" spans="1:13">
      <c r="A10" s="4"/>
      <c r="B10" s="4"/>
      <c r="C10" s="4"/>
      <c r="D10" s="4"/>
      <c r="E10" s="4"/>
      <c r="F10" s="4"/>
      <c r="G10" s="4" t="s">
        <v>9</v>
      </c>
      <c r="H10" s="4"/>
      <c r="I10" s="12">
        <v>2617</v>
      </c>
      <c r="J10" s="13"/>
      <c r="K10" s="12">
        <v>3415</v>
      </c>
      <c r="L10" s="13"/>
      <c r="M10" s="12">
        <f t="shared" si="0"/>
        <v>-798</v>
      </c>
    </row>
    <row r="11" spans="1:13">
      <c r="A11" s="4"/>
      <c r="B11" s="4"/>
      <c r="C11" s="4"/>
      <c r="D11" s="4"/>
      <c r="E11" s="4"/>
      <c r="F11" s="4"/>
      <c r="G11" s="4" t="s">
        <v>10</v>
      </c>
      <c r="H11" s="4"/>
      <c r="I11" s="12">
        <v>118114</v>
      </c>
      <c r="J11" s="13"/>
      <c r="K11" s="12">
        <v>159479</v>
      </c>
      <c r="L11" s="13"/>
      <c r="M11" s="12">
        <f t="shared" si="0"/>
        <v>-41365</v>
      </c>
    </row>
    <row r="12" spans="1:13">
      <c r="A12" s="4"/>
      <c r="B12" s="4"/>
      <c r="C12" s="4"/>
      <c r="D12" s="4"/>
      <c r="E12" s="4"/>
      <c r="F12" s="4"/>
      <c r="G12" s="4" t="s">
        <v>11</v>
      </c>
      <c r="H12" s="4"/>
      <c r="I12" s="12">
        <v>3107</v>
      </c>
      <c r="J12" s="13"/>
      <c r="K12" s="12">
        <v>9967</v>
      </c>
      <c r="L12" s="13"/>
      <c r="M12" s="12">
        <f t="shared" si="0"/>
        <v>-6860</v>
      </c>
    </row>
    <row r="13" spans="1:13" ht="15.75" thickBot="1">
      <c r="A13" s="4"/>
      <c r="B13" s="4"/>
      <c r="C13" s="4"/>
      <c r="D13" s="4"/>
      <c r="E13" s="4"/>
      <c r="F13" s="4"/>
      <c r="G13" s="4" t="s">
        <v>12</v>
      </c>
      <c r="H13" s="4"/>
      <c r="I13" s="14">
        <v>0</v>
      </c>
      <c r="J13" s="13"/>
      <c r="K13" s="14">
        <v>-109</v>
      </c>
      <c r="L13" s="13"/>
      <c r="M13" s="14">
        <f t="shared" si="0"/>
        <v>109</v>
      </c>
    </row>
    <row r="14" spans="1:13">
      <c r="A14" s="4"/>
      <c r="B14" s="4"/>
      <c r="C14" s="4"/>
      <c r="D14" s="4"/>
      <c r="E14" s="4"/>
      <c r="F14" s="4" t="s">
        <v>13</v>
      </c>
      <c r="G14" s="4"/>
      <c r="H14" s="4"/>
      <c r="I14" s="12">
        <f>ROUND(SUM(I8:I13),5)</f>
        <v>198463</v>
      </c>
      <c r="J14" s="13"/>
      <c r="K14" s="12">
        <f>ROUND(SUM(K8:K13),5)</f>
        <v>230624</v>
      </c>
      <c r="L14" s="13"/>
      <c r="M14" s="12">
        <f t="shared" si="0"/>
        <v>-32161</v>
      </c>
    </row>
    <row r="15" spans="1:13">
      <c r="A15" s="4"/>
      <c r="B15" s="4"/>
      <c r="C15" s="4"/>
      <c r="D15" s="4"/>
      <c r="E15" s="4"/>
      <c r="F15" s="4" t="s">
        <v>14</v>
      </c>
      <c r="G15" s="4"/>
      <c r="H15" s="4"/>
      <c r="I15" s="12">
        <v>58053</v>
      </c>
      <c r="J15" s="13"/>
      <c r="K15" s="12">
        <v>54119</v>
      </c>
      <c r="L15" s="13"/>
      <c r="M15" s="12">
        <f t="shared" si="0"/>
        <v>3934</v>
      </c>
    </row>
    <row r="16" spans="1:13">
      <c r="A16" s="4"/>
      <c r="B16" s="4"/>
      <c r="C16" s="4"/>
      <c r="D16" s="4"/>
      <c r="E16" s="4"/>
      <c r="F16" s="4" t="s">
        <v>15</v>
      </c>
      <c r="G16" s="4"/>
      <c r="H16" s="4"/>
      <c r="I16" s="12">
        <v>70000</v>
      </c>
      <c r="J16" s="13"/>
      <c r="K16" s="12">
        <v>65000</v>
      </c>
      <c r="L16" s="13"/>
      <c r="M16" s="12">
        <f t="shared" si="0"/>
        <v>5000</v>
      </c>
    </row>
    <row r="17" spans="1:13">
      <c r="A17" s="4"/>
      <c r="B17" s="4"/>
      <c r="C17" s="4"/>
      <c r="D17" s="4"/>
      <c r="E17" s="4"/>
      <c r="F17" s="4" t="s">
        <v>16</v>
      </c>
      <c r="G17" s="4"/>
      <c r="H17" s="4"/>
      <c r="I17" s="12">
        <v>17410</v>
      </c>
      <c r="J17" s="13"/>
      <c r="K17" s="12">
        <v>8480</v>
      </c>
      <c r="L17" s="13"/>
      <c r="M17" s="12">
        <f t="shared" si="0"/>
        <v>8930</v>
      </c>
    </row>
    <row r="18" spans="1:13">
      <c r="A18" s="4"/>
      <c r="B18" s="4"/>
      <c r="C18" s="4"/>
      <c r="D18" s="4"/>
      <c r="E18" s="4"/>
      <c r="F18" s="4" t="s">
        <v>17</v>
      </c>
      <c r="G18" s="4"/>
      <c r="H18" s="4"/>
      <c r="I18" s="12">
        <v>0</v>
      </c>
      <c r="J18" s="13"/>
      <c r="K18" s="12">
        <v>-57</v>
      </c>
      <c r="L18" s="13"/>
      <c r="M18" s="12">
        <f t="shared" si="0"/>
        <v>57</v>
      </c>
    </row>
    <row r="19" spans="1:13">
      <c r="A19" s="4"/>
      <c r="B19" s="4"/>
      <c r="C19" s="4"/>
      <c r="D19" s="4"/>
      <c r="E19" s="4"/>
      <c r="F19" s="4" t="s">
        <v>18</v>
      </c>
      <c r="G19" s="4"/>
      <c r="H19" s="4"/>
      <c r="I19" s="12"/>
      <c r="J19" s="13"/>
      <c r="K19" s="12"/>
      <c r="L19" s="13"/>
      <c r="M19" s="12"/>
    </row>
    <row r="20" spans="1:13">
      <c r="A20" s="4"/>
      <c r="B20" s="4"/>
      <c r="C20" s="4"/>
      <c r="D20" s="4"/>
      <c r="E20" s="4"/>
      <c r="F20" s="4"/>
      <c r="G20" s="4" t="s">
        <v>19</v>
      </c>
      <c r="H20" s="4"/>
      <c r="I20" s="12">
        <v>268149</v>
      </c>
      <c r="J20" s="13"/>
      <c r="K20" s="12">
        <v>262214</v>
      </c>
      <c r="L20" s="13"/>
      <c r="M20" s="12">
        <f>ROUND((I20-K20),5)</f>
        <v>5935</v>
      </c>
    </row>
    <row r="21" spans="1:13" ht="15.75" thickBot="1">
      <c r="A21" s="4"/>
      <c r="B21" s="4"/>
      <c r="C21" s="4"/>
      <c r="D21" s="4"/>
      <c r="E21" s="4"/>
      <c r="F21" s="4"/>
      <c r="G21" s="4" t="s">
        <v>20</v>
      </c>
      <c r="H21" s="4"/>
      <c r="I21" s="14">
        <v>344166</v>
      </c>
      <c r="J21" s="13"/>
      <c r="K21" s="14">
        <v>295934</v>
      </c>
      <c r="L21" s="13"/>
      <c r="M21" s="14">
        <f>ROUND((I21-K21),5)</f>
        <v>48232</v>
      </c>
    </row>
    <row r="22" spans="1:13">
      <c r="A22" s="4"/>
      <c r="B22" s="4"/>
      <c r="C22" s="4"/>
      <c r="D22" s="4"/>
      <c r="E22" s="4"/>
      <c r="F22" s="4" t="s">
        <v>21</v>
      </c>
      <c r="G22" s="4"/>
      <c r="H22" s="4"/>
      <c r="I22" s="12">
        <f>ROUND(SUM(I19:I21),5)</f>
        <v>612315</v>
      </c>
      <c r="J22" s="13"/>
      <c r="K22" s="12">
        <f>ROUND(SUM(K19:K21),5)</f>
        <v>558148</v>
      </c>
      <c r="L22" s="13"/>
      <c r="M22" s="12">
        <f>ROUND((I22-K22),5)</f>
        <v>54167</v>
      </c>
    </row>
    <row r="23" spans="1:13">
      <c r="A23" s="4"/>
      <c r="B23" s="4"/>
      <c r="C23" s="4"/>
      <c r="D23" s="4"/>
      <c r="E23" s="4"/>
      <c r="F23" s="4" t="s">
        <v>22</v>
      </c>
      <c r="G23" s="4"/>
      <c r="H23" s="4"/>
      <c r="I23" s="12">
        <v>182538</v>
      </c>
      <c r="J23" s="13"/>
      <c r="K23" s="12">
        <v>220675</v>
      </c>
      <c r="L23" s="13"/>
      <c r="M23" s="12">
        <f>ROUND((I23-K23),5)</f>
        <v>-38137</v>
      </c>
    </row>
    <row r="24" spans="1:13">
      <c r="A24" s="4"/>
      <c r="B24" s="4"/>
      <c r="C24" s="4"/>
      <c r="D24" s="4"/>
      <c r="E24" s="4"/>
      <c r="F24" s="4" t="s">
        <v>23</v>
      </c>
      <c r="G24" s="4"/>
      <c r="H24" s="4"/>
      <c r="I24" s="12"/>
      <c r="J24" s="13"/>
      <c r="K24" s="12"/>
      <c r="L24" s="13"/>
      <c r="M24" s="12"/>
    </row>
    <row r="25" spans="1:13">
      <c r="A25" s="4"/>
      <c r="B25" s="4"/>
      <c r="C25" s="4"/>
      <c r="D25" s="4"/>
      <c r="E25" s="4"/>
      <c r="F25" s="4"/>
      <c r="G25" s="4" t="s">
        <v>24</v>
      </c>
      <c r="H25" s="4"/>
      <c r="I25" s="12">
        <v>253524</v>
      </c>
      <c r="J25" s="13"/>
      <c r="K25" s="12">
        <v>244140</v>
      </c>
      <c r="L25" s="13"/>
      <c r="M25" s="12">
        <f t="shared" ref="M25:M37" si="1">ROUND((I25-K25),5)</f>
        <v>9384</v>
      </c>
    </row>
    <row r="26" spans="1:13">
      <c r="A26" s="4"/>
      <c r="B26" s="4"/>
      <c r="C26" s="4"/>
      <c r="D26" s="4"/>
      <c r="E26" s="4"/>
      <c r="F26" s="4"/>
      <c r="G26" s="4" t="s">
        <v>25</v>
      </c>
      <c r="H26" s="4"/>
      <c r="I26" s="12">
        <v>0</v>
      </c>
      <c r="J26" s="13"/>
      <c r="K26" s="12">
        <v>30</v>
      </c>
      <c r="L26" s="13"/>
      <c r="M26" s="12">
        <f t="shared" si="1"/>
        <v>-30</v>
      </c>
    </row>
    <row r="27" spans="1:13">
      <c r="A27" s="4"/>
      <c r="B27" s="4"/>
      <c r="C27" s="4"/>
      <c r="D27" s="4"/>
      <c r="E27" s="4"/>
      <c r="F27" s="4"/>
      <c r="G27" s="4" t="s">
        <v>26</v>
      </c>
      <c r="H27" s="4"/>
      <c r="I27" s="12">
        <v>6144</v>
      </c>
      <c r="J27" s="13"/>
      <c r="K27" s="12">
        <v>21460</v>
      </c>
      <c r="L27" s="13"/>
      <c r="M27" s="12">
        <f t="shared" si="1"/>
        <v>-15316</v>
      </c>
    </row>
    <row r="28" spans="1:13">
      <c r="A28" s="4"/>
      <c r="B28" s="4"/>
      <c r="C28" s="4"/>
      <c r="D28" s="4"/>
      <c r="E28" s="4"/>
      <c r="F28" s="4"/>
      <c r="G28" s="4" t="s">
        <v>27</v>
      </c>
      <c r="H28" s="4"/>
      <c r="I28" s="12">
        <v>5969</v>
      </c>
      <c r="J28" s="13"/>
      <c r="K28" s="12">
        <v>1840</v>
      </c>
      <c r="L28" s="13"/>
      <c r="M28" s="12">
        <f t="shared" si="1"/>
        <v>4129</v>
      </c>
    </row>
    <row r="29" spans="1:13">
      <c r="A29" s="4"/>
      <c r="B29" s="4"/>
      <c r="C29" s="4"/>
      <c r="D29" s="4"/>
      <c r="E29" s="4"/>
      <c r="F29" s="4"/>
      <c r="G29" s="4" t="s">
        <v>28</v>
      </c>
      <c r="H29" s="4"/>
      <c r="I29" s="12">
        <v>79803</v>
      </c>
      <c r="J29" s="13"/>
      <c r="K29" s="12">
        <v>87330</v>
      </c>
      <c r="L29" s="13"/>
      <c r="M29" s="12">
        <f t="shared" si="1"/>
        <v>-7527</v>
      </c>
    </row>
    <row r="30" spans="1:13">
      <c r="A30" s="4"/>
      <c r="B30" s="4"/>
      <c r="C30" s="4"/>
      <c r="D30" s="4"/>
      <c r="E30" s="4"/>
      <c r="F30" s="4"/>
      <c r="G30" s="4" t="s">
        <v>29</v>
      </c>
      <c r="H30" s="4"/>
      <c r="I30" s="12">
        <v>18796</v>
      </c>
      <c r="J30" s="13"/>
      <c r="K30" s="12">
        <v>44853</v>
      </c>
      <c r="L30" s="13"/>
      <c r="M30" s="12">
        <f t="shared" si="1"/>
        <v>-26057</v>
      </c>
    </row>
    <row r="31" spans="1:13">
      <c r="A31" s="4"/>
      <c r="B31" s="4"/>
      <c r="C31" s="4"/>
      <c r="D31" s="4"/>
      <c r="E31" s="4"/>
      <c r="F31" s="4"/>
      <c r="G31" s="4" t="s">
        <v>30</v>
      </c>
      <c r="H31" s="4"/>
      <c r="I31" s="12">
        <v>0</v>
      </c>
      <c r="J31" s="13"/>
      <c r="K31" s="12">
        <v>1720</v>
      </c>
      <c r="L31" s="13"/>
      <c r="M31" s="12">
        <f t="shared" si="1"/>
        <v>-1720</v>
      </c>
    </row>
    <row r="32" spans="1:13">
      <c r="A32" s="4"/>
      <c r="B32" s="4"/>
      <c r="C32" s="4"/>
      <c r="D32" s="4"/>
      <c r="E32" s="4"/>
      <c r="F32" s="4"/>
      <c r="G32" s="4" t="s">
        <v>31</v>
      </c>
      <c r="H32" s="4"/>
      <c r="I32" s="12">
        <v>1580</v>
      </c>
      <c r="J32" s="13"/>
      <c r="K32" s="12">
        <v>3150</v>
      </c>
      <c r="L32" s="13"/>
      <c r="M32" s="12">
        <f t="shared" si="1"/>
        <v>-1570</v>
      </c>
    </row>
    <row r="33" spans="1:13">
      <c r="A33" s="4"/>
      <c r="B33" s="4"/>
      <c r="C33" s="4"/>
      <c r="D33" s="4"/>
      <c r="E33" s="4"/>
      <c r="F33" s="4"/>
      <c r="G33" s="4" t="s">
        <v>32</v>
      </c>
      <c r="H33" s="4"/>
      <c r="I33" s="12">
        <v>1172</v>
      </c>
      <c r="J33" s="13"/>
      <c r="K33" s="12">
        <v>937</v>
      </c>
      <c r="L33" s="13"/>
      <c r="M33" s="12">
        <f t="shared" si="1"/>
        <v>235</v>
      </c>
    </row>
    <row r="34" spans="1:13">
      <c r="A34" s="4"/>
      <c r="B34" s="4"/>
      <c r="C34" s="4"/>
      <c r="D34" s="4"/>
      <c r="E34" s="4"/>
      <c r="F34" s="4"/>
      <c r="G34" s="4" t="s">
        <v>33</v>
      </c>
      <c r="H34" s="4"/>
      <c r="I34" s="12">
        <v>2061</v>
      </c>
      <c r="J34" s="13"/>
      <c r="K34" s="12">
        <v>3134</v>
      </c>
      <c r="L34" s="13"/>
      <c r="M34" s="12">
        <f t="shared" si="1"/>
        <v>-1073</v>
      </c>
    </row>
    <row r="35" spans="1:13" ht="15.75" thickBot="1">
      <c r="A35" s="4"/>
      <c r="B35" s="4"/>
      <c r="C35" s="4"/>
      <c r="D35" s="4"/>
      <c r="E35" s="4"/>
      <c r="F35" s="4"/>
      <c r="G35" s="4" t="s">
        <v>34</v>
      </c>
      <c r="H35" s="4"/>
      <c r="I35" s="14">
        <v>0</v>
      </c>
      <c r="J35" s="13"/>
      <c r="K35" s="14">
        <v>879</v>
      </c>
      <c r="L35" s="13"/>
      <c r="M35" s="14">
        <f t="shared" si="1"/>
        <v>-879</v>
      </c>
    </row>
    <row r="36" spans="1:13">
      <c r="A36" s="4"/>
      <c r="B36" s="4"/>
      <c r="C36" s="4"/>
      <c r="D36" s="4"/>
      <c r="E36" s="4"/>
      <c r="F36" s="4" t="s">
        <v>35</v>
      </c>
      <c r="G36" s="4"/>
      <c r="H36" s="4"/>
      <c r="I36" s="12">
        <f>ROUND(SUM(I24:I35),5)</f>
        <v>369049</v>
      </c>
      <c r="J36" s="13"/>
      <c r="K36" s="12">
        <f>ROUND(SUM(K24:K35),5)</f>
        <v>409473</v>
      </c>
      <c r="L36" s="13"/>
      <c r="M36" s="12">
        <f t="shared" si="1"/>
        <v>-40424</v>
      </c>
    </row>
    <row r="37" spans="1:13">
      <c r="A37" s="4"/>
      <c r="B37" s="4"/>
      <c r="C37" s="4"/>
      <c r="D37" s="4"/>
      <c r="E37" s="4"/>
      <c r="F37" s="4" t="s">
        <v>36</v>
      </c>
      <c r="G37" s="4"/>
      <c r="H37" s="4"/>
      <c r="I37" s="12">
        <v>368342</v>
      </c>
      <c r="J37" s="13"/>
      <c r="K37" s="12">
        <v>240408</v>
      </c>
      <c r="L37" s="13"/>
      <c r="M37" s="12">
        <f t="shared" si="1"/>
        <v>127934</v>
      </c>
    </row>
    <row r="38" spans="1:13">
      <c r="A38" s="4"/>
      <c r="B38" s="4"/>
      <c r="C38" s="4"/>
      <c r="D38" s="4"/>
      <c r="E38" s="4"/>
      <c r="F38" s="4" t="s">
        <v>37</v>
      </c>
      <c r="G38" s="4"/>
      <c r="H38" s="4"/>
      <c r="I38" s="12"/>
      <c r="J38" s="13"/>
      <c r="K38" s="12"/>
      <c r="L38" s="13"/>
      <c r="M38" s="12"/>
    </row>
    <row r="39" spans="1:13">
      <c r="A39" s="4"/>
      <c r="B39" s="4"/>
      <c r="C39" s="4"/>
      <c r="D39" s="4"/>
      <c r="E39" s="4"/>
      <c r="F39" s="4"/>
      <c r="G39" s="4" t="s">
        <v>38</v>
      </c>
      <c r="H39" s="4"/>
      <c r="I39" s="12">
        <v>1250</v>
      </c>
      <c r="J39" s="13"/>
      <c r="K39" s="12">
        <v>1750</v>
      </c>
      <c r="L39" s="13"/>
      <c r="M39" s="12">
        <f t="shared" ref="M39:M48" si="2">ROUND((I39-K39),5)</f>
        <v>-500</v>
      </c>
    </row>
    <row r="40" spans="1:13">
      <c r="A40" s="4"/>
      <c r="B40" s="4"/>
      <c r="C40" s="4"/>
      <c r="D40" s="4"/>
      <c r="E40" s="4"/>
      <c r="F40" s="4"/>
      <c r="G40" s="4" t="s">
        <v>39</v>
      </c>
      <c r="H40" s="4"/>
      <c r="I40" s="12">
        <v>3449</v>
      </c>
      <c r="J40" s="13"/>
      <c r="K40" s="12">
        <v>35405</v>
      </c>
      <c r="L40" s="13"/>
      <c r="M40" s="12">
        <f t="shared" si="2"/>
        <v>-31956</v>
      </c>
    </row>
    <row r="41" spans="1:13">
      <c r="A41" s="4"/>
      <c r="B41" s="4"/>
      <c r="C41" s="4"/>
      <c r="D41" s="4"/>
      <c r="E41" s="4"/>
      <c r="F41" s="4"/>
      <c r="G41" s="4" t="s">
        <v>40</v>
      </c>
      <c r="H41" s="4"/>
      <c r="I41" s="12">
        <v>904</v>
      </c>
      <c r="J41" s="13"/>
      <c r="K41" s="12">
        <v>81</v>
      </c>
      <c r="L41" s="13"/>
      <c r="M41" s="12">
        <f t="shared" si="2"/>
        <v>823</v>
      </c>
    </row>
    <row r="42" spans="1:13">
      <c r="A42" s="4"/>
      <c r="B42" s="4"/>
      <c r="C42" s="4"/>
      <c r="D42" s="4"/>
      <c r="E42" s="4"/>
      <c r="F42" s="4"/>
      <c r="G42" s="4" t="s">
        <v>41</v>
      </c>
      <c r="H42" s="4"/>
      <c r="I42" s="12">
        <v>0</v>
      </c>
      <c r="J42" s="13"/>
      <c r="K42" s="12">
        <v>-77</v>
      </c>
      <c r="L42" s="13"/>
      <c r="M42" s="12">
        <f t="shared" si="2"/>
        <v>77</v>
      </c>
    </row>
    <row r="43" spans="1:13">
      <c r="A43" s="4"/>
      <c r="B43" s="4"/>
      <c r="C43" s="4"/>
      <c r="D43" s="4"/>
      <c r="E43" s="4"/>
      <c r="F43" s="4"/>
      <c r="G43" s="4" t="s">
        <v>42</v>
      </c>
      <c r="H43" s="4"/>
      <c r="I43" s="12">
        <v>59</v>
      </c>
      <c r="J43" s="13"/>
      <c r="K43" s="12">
        <v>119</v>
      </c>
      <c r="L43" s="13"/>
      <c r="M43" s="12">
        <f t="shared" si="2"/>
        <v>-60</v>
      </c>
    </row>
    <row r="44" spans="1:13">
      <c r="A44" s="4"/>
      <c r="B44" s="4"/>
      <c r="C44" s="4"/>
      <c r="D44" s="4"/>
      <c r="E44" s="4"/>
      <c r="F44" s="4"/>
      <c r="G44" s="4" t="s">
        <v>43</v>
      </c>
      <c r="H44" s="4"/>
      <c r="I44" s="12">
        <v>910</v>
      </c>
      <c r="J44" s="13"/>
      <c r="K44" s="12">
        <v>410</v>
      </c>
      <c r="L44" s="13"/>
      <c r="M44" s="12">
        <f t="shared" si="2"/>
        <v>500</v>
      </c>
    </row>
    <row r="45" spans="1:13">
      <c r="A45" s="4"/>
      <c r="B45" s="4"/>
      <c r="C45" s="4"/>
      <c r="D45" s="4"/>
      <c r="E45" s="4"/>
      <c r="F45" s="4"/>
      <c r="G45" s="4" t="s">
        <v>44</v>
      </c>
      <c r="H45" s="4"/>
      <c r="I45" s="12">
        <v>29929</v>
      </c>
      <c r="J45" s="13"/>
      <c r="K45" s="12">
        <v>27554</v>
      </c>
      <c r="L45" s="13"/>
      <c r="M45" s="12">
        <f t="shared" si="2"/>
        <v>2375</v>
      </c>
    </row>
    <row r="46" spans="1:13">
      <c r="A46" s="4"/>
      <c r="B46" s="4"/>
      <c r="C46" s="4"/>
      <c r="D46" s="4"/>
      <c r="E46" s="4"/>
      <c r="F46" s="4"/>
      <c r="G46" s="4" t="s">
        <v>45</v>
      </c>
      <c r="H46" s="4"/>
      <c r="I46" s="12">
        <v>18848</v>
      </c>
      <c r="J46" s="13"/>
      <c r="K46" s="12">
        <v>4662</v>
      </c>
      <c r="L46" s="13"/>
      <c r="M46" s="12">
        <f t="shared" si="2"/>
        <v>14186</v>
      </c>
    </row>
    <row r="47" spans="1:13" ht="15.75" thickBot="1">
      <c r="A47" s="4"/>
      <c r="B47" s="4"/>
      <c r="C47" s="4"/>
      <c r="D47" s="4"/>
      <c r="E47" s="4"/>
      <c r="F47" s="4"/>
      <c r="G47" s="4" t="s">
        <v>46</v>
      </c>
      <c r="H47" s="4"/>
      <c r="I47" s="14">
        <v>7</v>
      </c>
      <c r="J47" s="13"/>
      <c r="K47" s="14">
        <v>0</v>
      </c>
      <c r="L47" s="13"/>
      <c r="M47" s="14">
        <f t="shared" si="2"/>
        <v>7</v>
      </c>
    </row>
    <row r="48" spans="1:13">
      <c r="A48" s="4"/>
      <c r="B48" s="4"/>
      <c r="C48" s="4"/>
      <c r="D48" s="4"/>
      <c r="E48" s="4"/>
      <c r="F48" s="4" t="s">
        <v>47</v>
      </c>
      <c r="G48" s="4"/>
      <c r="H48" s="4"/>
      <c r="I48" s="12">
        <f>ROUND(SUM(I38:I47),5)</f>
        <v>55356</v>
      </c>
      <c r="J48" s="13"/>
      <c r="K48" s="12">
        <f>ROUND(SUM(K38:K47),5)</f>
        <v>69904</v>
      </c>
      <c r="L48" s="13"/>
      <c r="M48" s="12">
        <f t="shared" si="2"/>
        <v>-14548</v>
      </c>
    </row>
    <row r="49" spans="1:13">
      <c r="A49" s="4"/>
      <c r="B49" s="4"/>
      <c r="C49" s="4"/>
      <c r="D49" s="4"/>
      <c r="E49" s="4"/>
      <c r="F49" s="4" t="s">
        <v>48</v>
      </c>
      <c r="G49" s="4"/>
      <c r="H49" s="4"/>
      <c r="I49" s="12"/>
      <c r="J49" s="13"/>
      <c r="K49" s="12"/>
      <c r="L49" s="13"/>
      <c r="M49" s="12"/>
    </row>
    <row r="50" spans="1:13">
      <c r="A50" s="4"/>
      <c r="B50" s="4"/>
      <c r="C50" s="4"/>
      <c r="D50" s="4"/>
      <c r="E50" s="4"/>
      <c r="F50" s="4"/>
      <c r="G50" s="4" t="s">
        <v>49</v>
      </c>
      <c r="H50" s="4"/>
      <c r="I50" s="12">
        <v>6186</v>
      </c>
      <c r="J50" s="13"/>
      <c r="K50" s="12">
        <v>2578</v>
      </c>
      <c r="L50" s="13"/>
      <c r="M50" s="12">
        <f t="shared" ref="M50:M56" si="3">ROUND((I50-K50),5)</f>
        <v>3608</v>
      </c>
    </row>
    <row r="51" spans="1:13">
      <c r="A51" s="4"/>
      <c r="B51" s="4"/>
      <c r="C51" s="4"/>
      <c r="D51" s="4"/>
      <c r="E51" s="4"/>
      <c r="F51" s="4"/>
      <c r="G51" s="4" t="s">
        <v>50</v>
      </c>
      <c r="H51" s="4"/>
      <c r="I51" s="12">
        <v>-72</v>
      </c>
      <c r="J51" s="13"/>
      <c r="K51" s="12">
        <v>-976</v>
      </c>
      <c r="L51" s="13"/>
      <c r="M51" s="12">
        <f t="shared" si="3"/>
        <v>904</v>
      </c>
    </row>
    <row r="52" spans="1:13" ht="15.75" thickBot="1">
      <c r="A52" s="4"/>
      <c r="B52" s="4"/>
      <c r="C52" s="4"/>
      <c r="D52" s="4"/>
      <c r="E52" s="4"/>
      <c r="F52" s="4"/>
      <c r="G52" s="4" t="s">
        <v>51</v>
      </c>
      <c r="H52" s="4"/>
      <c r="I52" s="15">
        <v>-1615</v>
      </c>
      <c r="J52" s="13"/>
      <c r="K52" s="15">
        <v>-1272</v>
      </c>
      <c r="L52" s="13"/>
      <c r="M52" s="15">
        <f t="shared" si="3"/>
        <v>-343</v>
      </c>
    </row>
    <row r="53" spans="1:13" ht="15.75" thickBot="1">
      <c r="A53" s="4"/>
      <c r="B53" s="4"/>
      <c r="C53" s="4"/>
      <c r="D53" s="4"/>
      <c r="E53" s="4"/>
      <c r="F53" s="4" t="s">
        <v>52</v>
      </c>
      <c r="G53" s="4"/>
      <c r="H53" s="4"/>
      <c r="I53" s="16">
        <f>ROUND(SUM(I49:I52),5)</f>
        <v>4499</v>
      </c>
      <c r="J53" s="13"/>
      <c r="K53" s="16">
        <f>ROUND(SUM(K49:K52),5)</f>
        <v>330</v>
      </c>
      <c r="L53" s="13"/>
      <c r="M53" s="16">
        <f t="shared" si="3"/>
        <v>4169</v>
      </c>
    </row>
    <row r="54" spans="1:13" ht="15.75" thickBot="1">
      <c r="A54" s="4"/>
      <c r="B54" s="4"/>
      <c r="C54" s="4"/>
      <c r="D54" s="4"/>
      <c r="E54" s="4" t="s">
        <v>53</v>
      </c>
      <c r="F54" s="4"/>
      <c r="G54" s="4"/>
      <c r="H54" s="4"/>
      <c r="I54" s="16">
        <f>ROUND(SUM(I5:I7)+SUM(I14:I18)+SUM(I22:I23)+SUM(I36:I37)+I48+I53,5)</f>
        <v>3072410</v>
      </c>
      <c r="J54" s="13"/>
      <c r="K54" s="16">
        <f>ROUND(SUM(K5:K7)+SUM(K14:K18)+SUM(K22:K23)+SUM(K36:K37)+K48+K53,5)</f>
        <v>2915979</v>
      </c>
      <c r="L54" s="13"/>
      <c r="M54" s="16">
        <f t="shared" si="3"/>
        <v>156431</v>
      </c>
    </row>
    <row r="55" spans="1:13">
      <c r="A55" s="4"/>
      <c r="B55" s="4"/>
      <c r="C55" s="4"/>
      <c r="D55" s="21" t="s">
        <v>54</v>
      </c>
      <c r="E55" s="21"/>
      <c r="F55" s="21"/>
      <c r="G55" s="21"/>
      <c r="H55" s="21"/>
      <c r="I55" s="22">
        <f>ROUND(I4+I54,5)</f>
        <v>3072410</v>
      </c>
      <c r="J55" s="21"/>
      <c r="K55" s="23">
        <f>ROUND(K4+K54,5)</f>
        <v>2915979</v>
      </c>
      <c r="L55" s="24"/>
      <c r="M55" s="23">
        <f t="shared" si="3"/>
        <v>156431</v>
      </c>
    </row>
    <row r="56" spans="1:13" hidden="1">
      <c r="A56" s="4"/>
      <c r="B56" s="4"/>
      <c r="C56" s="4" t="s">
        <v>55</v>
      </c>
      <c r="D56" s="4"/>
      <c r="E56" s="4"/>
      <c r="F56" s="4"/>
      <c r="G56" s="4"/>
      <c r="H56" s="4"/>
      <c r="I56" s="12">
        <f>I55</f>
        <v>3072410</v>
      </c>
      <c r="J56" s="13"/>
      <c r="K56" s="12">
        <f>K55</f>
        <v>2915979</v>
      </c>
      <c r="L56" s="13"/>
      <c r="M56" s="12">
        <f t="shared" si="3"/>
        <v>156431</v>
      </c>
    </row>
    <row r="57" spans="1:13">
      <c r="A57" s="4"/>
      <c r="B57" s="4"/>
      <c r="C57" s="4"/>
      <c r="D57" s="4" t="s">
        <v>56</v>
      </c>
      <c r="E57" s="4"/>
      <c r="F57" s="4"/>
      <c r="G57" s="4"/>
      <c r="H57" s="4"/>
      <c r="I57" s="12"/>
      <c r="J57" s="13"/>
      <c r="K57" s="12"/>
      <c r="L57" s="13"/>
      <c r="M57" s="12"/>
    </row>
    <row r="58" spans="1:13">
      <c r="A58" s="4"/>
      <c r="B58" s="4"/>
      <c r="C58" s="4"/>
      <c r="D58" s="4"/>
      <c r="E58" s="4" t="s">
        <v>57</v>
      </c>
      <c r="F58" s="4"/>
      <c r="G58" s="4"/>
      <c r="H58" s="4"/>
      <c r="I58" s="12"/>
      <c r="J58" s="13"/>
      <c r="K58" s="12"/>
      <c r="L58" s="13"/>
      <c r="M58" s="12"/>
    </row>
    <row r="59" spans="1:13">
      <c r="A59" s="4"/>
      <c r="B59" s="4"/>
      <c r="C59" s="4"/>
      <c r="D59" s="4"/>
      <c r="E59" s="4"/>
      <c r="F59" s="4" t="s">
        <v>58</v>
      </c>
      <c r="G59" s="4"/>
      <c r="H59" s="4"/>
      <c r="I59" s="12"/>
      <c r="J59" s="13"/>
      <c r="K59" s="12"/>
      <c r="L59" s="13"/>
      <c r="M59" s="12"/>
    </row>
    <row r="60" spans="1:13">
      <c r="A60" s="4"/>
      <c r="B60" s="4"/>
      <c r="C60" s="4"/>
      <c r="D60" s="4"/>
      <c r="E60" s="4"/>
      <c r="F60" s="4"/>
      <c r="G60" s="4" t="s">
        <v>59</v>
      </c>
      <c r="H60" s="4"/>
      <c r="I60" s="12">
        <v>96629</v>
      </c>
      <c r="J60" s="13"/>
      <c r="K60" s="12">
        <v>71794</v>
      </c>
      <c r="L60" s="13"/>
      <c r="M60" s="12">
        <f t="shared" ref="M60:M75" si="4">ROUND((I60-K60),5)</f>
        <v>24835</v>
      </c>
    </row>
    <row r="61" spans="1:13">
      <c r="A61" s="4"/>
      <c r="B61" s="4"/>
      <c r="C61" s="4"/>
      <c r="D61" s="4"/>
      <c r="E61" s="4"/>
      <c r="F61" s="4"/>
      <c r="G61" s="4" t="s">
        <v>60</v>
      </c>
      <c r="H61" s="4"/>
      <c r="I61" s="12">
        <v>31163</v>
      </c>
      <c r="J61" s="13"/>
      <c r="K61" s="12">
        <v>31327</v>
      </c>
      <c r="L61" s="13"/>
      <c r="M61" s="12">
        <f t="shared" si="4"/>
        <v>-164</v>
      </c>
    </row>
    <row r="62" spans="1:13">
      <c r="A62" s="4"/>
      <c r="B62" s="4"/>
      <c r="C62" s="4"/>
      <c r="D62" s="4"/>
      <c r="E62" s="4"/>
      <c r="F62" s="4"/>
      <c r="G62" s="4" t="s">
        <v>61</v>
      </c>
      <c r="H62" s="4"/>
      <c r="I62" s="12">
        <v>2234</v>
      </c>
      <c r="J62" s="13"/>
      <c r="K62" s="12">
        <v>2019</v>
      </c>
      <c r="L62" s="13"/>
      <c r="M62" s="12">
        <f t="shared" si="4"/>
        <v>215</v>
      </c>
    </row>
    <row r="63" spans="1:13">
      <c r="A63" s="4"/>
      <c r="B63" s="4"/>
      <c r="C63" s="4"/>
      <c r="D63" s="4"/>
      <c r="E63" s="4"/>
      <c r="F63" s="4"/>
      <c r="G63" s="4" t="s">
        <v>62</v>
      </c>
      <c r="H63" s="4"/>
      <c r="I63" s="12">
        <v>9493</v>
      </c>
      <c r="J63" s="13"/>
      <c r="K63" s="12">
        <v>3516</v>
      </c>
      <c r="L63" s="13"/>
      <c r="M63" s="12">
        <f t="shared" si="4"/>
        <v>5977</v>
      </c>
    </row>
    <row r="64" spans="1:13">
      <c r="A64" s="4"/>
      <c r="B64" s="4"/>
      <c r="C64" s="4"/>
      <c r="D64" s="4"/>
      <c r="E64" s="4"/>
      <c r="F64" s="4"/>
      <c r="G64" s="4" t="s">
        <v>63</v>
      </c>
      <c r="H64" s="4"/>
      <c r="I64" s="12">
        <v>18873</v>
      </c>
      <c r="J64" s="13"/>
      <c r="K64" s="12">
        <v>19514</v>
      </c>
      <c r="L64" s="13"/>
      <c r="M64" s="12">
        <f t="shared" si="4"/>
        <v>-641</v>
      </c>
    </row>
    <row r="65" spans="1:13">
      <c r="A65" s="4"/>
      <c r="B65" s="4"/>
      <c r="C65" s="4"/>
      <c r="D65" s="4"/>
      <c r="E65" s="4"/>
      <c r="F65" s="4"/>
      <c r="G65" s="4" t="s">
        <v>64</v>
      </c>
      <c r="H65" s="4"/>
      <c r="I65" s="12">
        <v>18525</v>
      </c>
      <c r="J65" s="13"/>
      <c r="K65" s="12">
        <v>6250</v>
      </c>
      <c r="L65" s="13"/>
      <c r="M65" s="12">
        <f t="shared" si="4"/>
        <v>12275</v>
      </c>
    </row>
    <row r="66" spans="1:13">
      <c r="A66" s="4"/>
      <c r="B66" s="4"/>
      <c r="C66" s="4"/>
      <c r="D66" s="4"/>
      <c r="E66" s="4"/>
      <c r="F66" s="4"/>
      <c r="G66" s="4" t="s">
        <v>65</v>
      </c>
      <c r="H66" s="4"/>
      <c r="I66" s="12">
        <v>4731</v>
      </c>
      <c r="J66" s="13"/>
      <c r="K66" s="12">
        <v>8663</v>
      </c>
      <c r="L66" s="13"/>
      <c r="M66" s="12">
        <f t="shared" si="4"/>
        <v>-3932</v>
      </c>
    </row>
    <row r="67" spans="1:13">
      <c r="A67" s="4"/>
      <c r="B67" s="4"/>
      <c r="C67" s="4"/>
      <c r="D67" s="4"/>
      <c r="E67" s="4"/>
      <c r="F67" s="4"/>
      <c r="G67" s="4" t="s">
        <v>66</v>
      </c>
      <c r="H67" s="4"/>
      <c r="I67" s="12">
        <v>7055</v>
      </c>
      <c r="J67" s="13"/>
      <c r="K67" s="12">
        <v>5783</v>
      </c>
      <c r="L67" s="13"/>
      <c r="M67" s="12">
        <f t="shared" si="4"/>
        <v>1272</v>
      </c>
    </row>
    <row r="68" spans="1:13">
      <c r="A68" s="4"/>
      <c r="B68" s="4"/>
      <c r="C68" s="4"/>
      <c r="D68" s="4"/>
      <c r="E68" s="4"/>
      <c r="F68" s="4"/>
      <c r="G68" s="4" t="s">
        <v>67</v>
      </c>
      <c r="H68" s="4"/>
      <c r="I68" s="12">
        <v>2189</v>
      </c>
      <c r="J68" s="13"/>
      <c r="K68" s="12">
        <v>6583</v>
      </c>
      <c r="L68" s="13"/>
      <c r="M68" s="12">
        <f t="shared" si="4"/>
        <v>-4394</v>
      </c>
    </row>
    <row r="69" spans="1:13">
      <c r="A69" s="4"/>
      <c r="B69" s="4"/>
      <c r="C69" s="4"/>
      <c r="D69" s="4"/>
      <c r="E69" s="4"/>
      <c r="F69" s="4"/>
      <c r="G69" s="4" t="s">
        <v>68</v>
      </c>
      <c r="H69" s="4"/>
      <c r="I69" s="12">
        <v>100300</v>
      </c>
      <c r="J69" s="13"/>
      <c r="K69" s="12">
        <v>0</v>
      </c>
      <c r="L69" s="13"/>
      <c r="M69" s="12">
        <f t="shared" si="4"/>
        <v>100300</v>
      </c>
    </row>
    <row r="70" spans="1:13">
      <c r="A70" s="4"/>
      <c r="B70" s="4"/>
      <c r="C70" s="4"/>
      <c r="D70" s="4"/>
      <c r="E70" s="4"/>
      <c r="F70" s="4"/>
      <c r="G70" s="4" t="s">
        <v>69</v>
      </c>
      <c r="H70" s="4"/>
      <c r="I70" s="12">
        <v>470330</v>
      </c>
      <c r="J70" s="13"/>
      <c r="K70" s="12">
        <v>24933</v>
      </c>
      <c r="L70" s="13"/>
      <c r="M70" s="12">
        <f t="shared" si="4"/>
        <v>445397</v>
      </c>
    </row>
    <row r="71" spans="1:13">
      <c r="A71" s="4"/>
      <c r="B71" s="4"/>
      <c r="C71" s="4"/>
      <c r="D71" s="4"/>
      <c r="E71" s="4"/>
      <c r="F71" s="4"/>
      <c r="G71" s="4" t="s">
        <v>70</v>
      </c>
      <c r="H71" s="4"/>
      <c r="I71" s="12">
        <v>17750</v>
      </c>
      <c r="J71" s="13"/>
      <c r="K71" s="12">
        <v>17000</v>
      </c>
      <c r="L71" s="13"/>
      <c r="M71" s="12">
        <f t="shared" si="4"/>
        <v>750</v>
      </c>
    </row>
    <row r="72" spans="1:13">
      <c r="A72" s="4"/>
      <c r="B72" s="4"/>
      <c r="C72" s="4"/>
      <c r="D72" s="4"/>
      <c r="E72" s="4"/>
      <c r="F72" s="4"/>
      <c r="G72" s="4" t="s">
        <v>71</v>
      </c>
      <c r="H72" s="4"/>
      <c r="I72" s="12">
        <v>61661</v>
      </c>
      <c r="J72" s="13"/>
      <c r="K72" s="12">
        <v>64029</v>
      </c>
      <c r="L72" s="13"/>
      <c r="M72" s="12">
        <f t="shared" si="4"/>
        <v>-2368</v>
      </c>
    </row>
    <row r="73" spans="1:13">
      <c r="A73" s="4"/>
      <c r="B73" s="4"/>
      <c r="C73" s="4"/>
      <c r="D73" s="4"/>
      <c r="E73" s="4"/>
      <c r="F73" s="4"/>
      <c r="G73" s="4" t="s">
        <v>72</v>
      </c>
      <c r="H73" s="4"/>
      <c r="I73" s="12">
        <v>23</v>
      </c>
      <c r="J73" s="13"/>
      <c r="K73" s="12">
        <v>853</v>
      </c>
      <c r="L73" s="13"/>
      <c r="M73" s="12">
        <f t="shared" si="4"/>
        <v>-830</v>
      </c>
    </row>
    <row r="74" spans="1:13">
      <c r="A74" s="4"/>
      <c r="B74" s="4"/>
      <c r="C74" s="4"/>
      <c r="D74" s="4"/>
      <c r="E74" s="4"/>
      <c r="F74" s="4"/>
      <c r="G74" s="4" t="s">
        <v>73</v>
      </c>
      <c r="H74" s="4"/>
      <c r="I74" s="12">
        <v>935</v>
      </c>
      <c r="J74" s="13"/>
      <c r="K74" s="12">
        <v>8361</v>
      </c>
      <c r="L74" s="13"/>
      <c r="M74" s="12">
        <f t="shared" si="4"/>
        <v>-7426</v>
      </c>
    </row>
    <row r="75" spans="1:13">
      <c r="A75" s="4"/>
      <c r="B75" s="4"/>
      <c r="C75" s="4"/>
      <c r="D75" s="4"/>
      <c r="E75" s="4"/>
      <c r="F75" s="4"/>
      <c r="G75" s="4" t="s">
        <v>74</v>
      </c>
      <c r="H75" s="4"/>
      <c r="I75" s="12">
        <v>16431</v>
      </c>
      <c r="J75" s="13"/>
      <c r="K75" s="12">
        <v>4252</v>
      </c>
      <c r="L75" s="13"/>
      <c r="M75" s="12">
        <f t="shared" si="4"/>
        <v>12179</v>
      </c>
    </row>
    <row r="76" spans="1:13">
      <c r="A76" s="4"/>
      <c r="B76" s="4"/>
      <c r="C76" s="4"/>
      <c r="D76" s="4"/>
      <c r="E76" s="4"/>
      <c r="F76" s="4"/>
      <c r="G76" s="4" t="s">
        <v>75</v>
      </c>
      <c r="H76" s="4"/>
      <c r="I76" s="12"/>
      <c r="J76" s="13"/>
      <c r="K76" s="12"/>
      <c r="L76" s="13"/>
      <c r="M76" s="12"/>
    </row>
    <row r="77" spans="1:13">
      <c r="A77" s="4"/>
      <c r="B77" s="4"/>
      <c r="C77" s="4"/>
      <c r="D77" s="4"/>
      <c r="E77" s="4"/>
      <c r="F77" s="4"/>
      <c r="G77" s="4"/>
      <c r="H77" s="4" t="s">
        <v>76</v>
      </c>
      <c r="I77" s="12">
        <v>74238</v>
      </c>
      <c r="J77" s="13"/>
      <c r="K77" s="12">
        <v>71039</v>
      </c>
      <c r="L77" s="13"/>
      <c r="M77" s="12">
        <f t="shared" ref="M77:M82" si="5">ROUND((I77-K77),5)</f>
        <v>3199</v>
      </c>
    </row>
    <row r="78" spans="1:13">
      <c r="A78" s="4"/>
      <c r="B78" s="4"/>
      <c r="C78" s="4"/>
      <c r="D78" s="4"/>
      <c r="E78" s="4"/>
      <c r="F78" s="4"/>
      <c r="G78" s="4"/>
      <c r="H78" s="4" t="s">
        <v>77</v>
      </c>
      <c r="I78" s="12">
        <v>7440</v>
      </c>
      <c r="J78" s="13"/>
      <c r="K78" s="12">
        <v>3767</v>
      </c>
      <c r="L78" s="13"/>
      <c r="M78" s="12">
        <f t="shared" si="5"/>
        <v>3673</v>
      </c>
    </row>
    <row r="79" spans="1:13">
      <c r="A79" s="4"/>
      <c r="B79" s="4"/>
      <c r="C79" s="4"/>
      <c r="D79" s="4"/>
      <c r="E79" s="4"/>
      <c r="F79" s="4"/>
      <c r="G79" s="4"/>
      <c r="H79" s="4" t="s">
        <v>78</v>
      </c>
      <c r="I79" s="12">
        <v>11335</v>
      </c>
      <c r="J79" s="13"/>
      <c r="K79" s="12">
        <v>10233</v>
      </c>
      <c r="L79" s="13"/>
      <c r="M79" s="12">
        <f t="shared" si="5"/>
        <v>1102</v>
      </c>
    </row>
    <row r="80" spans="1:13">
      <c r="A80" s="4"/>
      <c r="B80" s="4"/>
      <c r="C80" s="4"/>
      <c r="D80" s="4"/>
      <c r="E80" s="4"/>
      <c r="F80" s="4"/>
      <c r="G80" s="4"/>
      <c r="H80" s="4" t="s">
        <v>79</v>
      </c>
      <c r="I80" s="12">
        <v>10309</v>
      </c>
      <c r="J80" s="13"/>
      <c r="K80" s="12">
        <v>9711</v>
      </c>
      <c r="L80" s="13"/>
      <c r="M80" s="12">
        <f t="shared" si="5"/>
        <v>598</v>
      </c>
    </row>
    <row r="81" spans="1:13" ht="15.75" thickBot="1">
      <c r="A81" s="4"/>
      <c r="B81" s="4"/>
      <c r="C81" s="4"/>
      <c r="D81" s="4"/>
      <c r="E81" s="4"/>
      <c r="F81" s="4"/>
      <c r="G81" s="4"/>
      <c r="H81" s="4" t="s">
        <v>80</v>
      </c>
      <c r="I81" s="14">
        <v>18293</v>
      </c>
      <c r="J81" s="13"/>
      <c r="K81" s="14">
        <v>27199</v>
      </c>
      <c r="L81" s="13"/>
      <c r="M81" s="14">
        <f t="shared" si="5"/>
        <v>-8906</v>
      </c>
    </row>
    <row r="82" spans="1:13">
      <c r="A82" s="4"/>
      <c r="B82" s="4"/>
      <c r="C82" s="4"/>
      <c r="D82" s="4"/>
      <c r="E82" s="4"/>
      <c r="F82" s="4"/>
      <c r="G82" s="4" t="s">
        <v>81</v>
      </c>
      <c r="H82" s="4"/>
      <c r="I82" s="12">
        <f>ROUND(SUM(I76:I81),5)</f>
        <v>121615</v>
      </c>
      <c r="J82" s="13"/>
      <c r="K82" s="12">
        <f>ROUND(SUM(K76:K81),5)</f>
        <v>121949</v>
      </c>
      <c r="L82" s="13"/>
      <c r="M82" s="12">
        <f t="shared" si="5"/>
        <v>-334</v>
      </c>
    </row>
    <row r="83" spans="1:13">
      <c r="A83" s="4"/>
      <c r="B83" s="4"/>
      <c r="C83" s="4"/>
      <c r="D83" s="4"/>
      <c r="E83" s="4"/>
      <c r="F83" s="4"/>
      <c r="G83" s="4" t="s">
        <v>82</v>
      </c>
      <c r="H83" s="4"/>
      <c r="I83" s="12"/>
      <c r="J83" s="13"/>
      <c r="K83" s="12"/>
      <c r="L83" s="13"/>
      <c r="M83" s="12"/>
    </row>
    <row r="84" spans="1:13">
      <c r="A84" s="4"/>
      <c r="B84" s="4"/>
      <c r="C84" s="4"/>
      <c r="D84" s="4"/>
      <c r="E84" s="4"/>
      <c r="F84" s="4"/>
      <c r="G84" s="4"/>
      <c r="H84" s="4" t="s">
        <v>83</v>
      </c>
      <c r="I84" s="12">
        <v>6621</v>
      </c>
      <c r="J84" s="13"/>
      <c r="K84" s="12">
        <v>9426</v>
      </c>
      <c r="L84" s="13"/>
      <c r="M84" s="12">
        <f>ROUND((I84-K84),5)</f>
        <v>-2805</v>
      </c>
    </row>
    <row r="85" spans="1:13" ht="15.75" thickBot="1">
      <c r="A85" s="4"/>
      <c r="B85" s="4"/>
      <c r="C85" s="4"/>
      <c r="D85" s="4"/>
      <c r="E85" s="4"/>
      <c r="F85" s="4"/>
      <c r="G85" s="4"/>
      <c r="H85" s="4" t="s">
        <v>84</v>
      </c>
      <c r="I85" s="14">
        <v>9913</v>
      </c>
      <c r="J85" s="13"/>
      <c r="K85" s="14">
        <v>9554</v>
      </c>
      <c r="L85" s="13"/>
      <c r="M85" s="14">
        <f>ROUND((I85-K85),5)</f>
        <v>359</v>
      </c>
    </row>
    <row r="86" spans="1:13">
      <c r="A86" s="4"/>
      <c r="B86" s="4"/>
      <c r="C86" s="4"/>
      <c r="D86" s="4"/>
      <c r="E86" s="4"/>
      <c r="F86" s="4"/>
      <c r="G86" s="4" t="s">
        <v>85</v>
      </c>
      <c r="H86" s="4"/>
      <c r="I86" s="12">
        <f>ROUND(SUM(I83:I85),5)</f>
        <v>16534</v>
      </c>
      <c r="J86" s="13"/>
      <c r="K86" s="12">
        <f>ROUND(SUM(K83:K85),5)</f>
        <v>18980</v>
      </c>
      <c r="L86" s="13"/>
      <c r="M86" s="12">
        <f>ROUND((I86-K86),5)</f>
        <v>-2446</v>
      </c>
    </row>
    <row r="87" spans="1:13">
      <c r="A87" s="4"/>
      <c r="B87" s="4"/>
      <c r="C87" s="4"/>
      <c r="D87" s="4"/>
      <c r="E87" s="4"/>
      <c r="F87" s="4"/>
      <c r="G87" s="4" t="s">
        <v>86</v>
      </c>
      <c r="H87" s="4"/>
      <c r="I87" s="12"/>
      <c r="J87" s="13"/>
      <c r="K87" s="12"/>
      <c r="L87" s="13"/>
      <c r="M87" s="12"/>
    </row>
    <row r="88" spans="1:13">
      <c r="A88" s="4"/>
      <c r="B88" s="4"/>
      <c r="C88" s="4"/>
      <c r="D88" s="4"/>
      <c r="E88" s="4"/>
      <c r="F88" s="4"/>
      <c r="G88" s="4"/>
      <c r="H88" s="4" t="s">
        <v>87</v>
      </c>
      <c r="I88" s="12">
        <v>225608</v>
      </c>
      <c r="J88" s="13"/>
      <c r="K88" s="12">
        <v>186761</v>
      </c>
      <c r="L88" s="13"/>
      <c r="M88" s="12">
        <f>ROUND((I88-K88),5)</f>
        <v>38847</v>
      </c>
    </row>
    <row r="89" spans="1:13">
      <c r="A89" s="4"/>
      <c r="B89" s="4"/>
      <c r="C89" s="4"/>
      <c r="D89" s="4"/>
      <c r="E89" s="4"/>
      <c r="F89" s="4"/>
      <c r="G89" s="4"/>
      <c r="H89" s="4" t="s">
        <v>88</v>
      </c>
      <c r="I89" s="12">
        <v>42624</v>
      </c>
      <c r="J89" s="13"/>
      <c r="K89" s="12">
        <v>51084</v>
      </c>
      <c r="L89" s="13"/>
      <c r="M89" s="12">
        <f>ROUND((I89-K89),5)</f>
        <v>-8460</v>
      </c>
    </row>
    <row r="90" spans="1:13">
      <c r="A90" s="4"/>
      <c r="B90" s="4"/>
      <c r="C90" s="4"/>
      <c r="D90" s="4"/>
      <c r="E90" s="4"/>
      <c r="F90" s="4"/>
      <c r="G90" s="4"/>
      <c r="H90" s="4" t="s">
        <v>89</v>
      </c>
      <c r="I90" s="12">
        <v>19536</v>
      </c>
      <c r="J90" s="13"/>
      <c r="K90" s="12">
        <v>16964</v>
      </c>
      <c r="L90" s="13"/>
      <c r="M90" s="12">
        <f>ROUND((I90-K90),5)</f>
        <v>2572</v>
      </c>
    </row>
    <row r="91" spans="1:13" ht="15.75" thickBot="1">
      <c r="A91" s="4"/>
      <c r="B91" s="4"/>
      <c r="C91" s="4"/>
      <c r="D91" s="4"/>
      <c r="E91" s="4"/>
      <c r="F91" s="4"/>
      <c r="G91" s="4"/>
      <c r="H91" s="4" t="s">
        <v>90</v>
      </c>
      <c r="I91" s="14">
        <v>5010</v>
      </c>
      <c r="J91" s="13"/>
      <c r="K91" s="14">
        <v>6114</v>
      </c>
      <c r="L91" s="13"/>
      <c r="M91" s="14">
        <f>ROUND((I91-K91),5)</f>
        <v>-1104</v>
      </c>
    </row>
    <row r="92" spans="1:13">
      <c r="A92" s="4"/>
      <c r="B92" s="4"/>
      <c r="C92" s="4"/>
      <c r="D92" s="4"/>
      <c r="E92" s="4"/>
      <c r="F92" s="4"/>
      <c r="G92" s="4" t="s">
        <v>91</v>
      </c>
      <c r="H92" s="4"/>
      <c r="I92" s="12">
        <f>ROUND(SUM(I87:I91),5)</f>
        <v>292778</v>
      </c>
      <c r="J92" s="13"/>
      <c r="K92" s="12">
        <f>ROUND(SUM(K87:K91),5)</f>
        <v>260923</v>
      </c>
      <c r="L92" s="13"/>
      <c r="M92" s="12">
        <f>ROUND((I92-K92),5)</f>
        <v>31855</v>
      </c>
    </row>
    <row r="93" spans="1:13">
      <c r="A93" s="4"/>
      <c r="B93" s="4"/>
      <c r="C93" s="4"/>
      <c r="D93" s="4"/>
      <c r="E93" s="4"/>
      <c r="F93" s="4"/>
      <c r="G93" s="4" t="s">
        <v>92</v>
      </c>
      <c r="H93" s="4"/>
      <c r="I93" s="12"/>
      <c r="J93" s="13"/>
      <c r="K93" s="12"/>
      <c r="L93" s="13"/>
      <c r="M93" s="12"/>
    </row>
    <row r="94" spans="1:13" ht="15.75" thickBot="1">
      <c r="A94" s="4"/>
      <c r="B94" s="4"/>
      <c r="C94" s="4"/>
      <c r="D94" s="4"/>
      <c r="E94" s="4"/>
      <c r="F94" s="4"/>
      <c r="G94" s="4"/>
      <c r="H94" s="4" t="s">
        <v>93</v>
      </c>
      <c r="I94" s="15">
        <v>148</v>
      </c>
      <c r="J94" s="13"/>
      <c r="K94" s="15">
        <v>290</v>
      </c>
      <c r="L94" s="13"/>
      <c r="M94" s="15">
        <f>ROUND((I94-K94),5)</f>
        <v>-142</v>
      </c>
    </row>
    <row r="95" spans="1:13" ht="15.75" thickBot="1">
      <c r="A95" s="4"/>
      <c r="B95" s="4"/>
      <c r="C95" s="4"/>
      <c r="D95" s="4"/>
      <c r="E95" s="4"/>
      <c r="F95" s="4"/>
      <c r="G95" s="4" t="s">
        <v>94</v>
      </c>
      <c r="H95" s="4"/>
      <c r="I95" s="16">
        <f>ROUND(SUM(I93:I94),5)</f>
        <v>148</v>
      </c>
      <c r="J95" s="13"/>
      <c r="K95" s="16">
        <f>ROUND(SUM(K93:K94),5)</f>
        <v>290</v>
      </c>
      <c r="L95" s="13"/>
      <c r="M95" s="16">
        <f>ROUND((I95-K95),5)</f>
        <v>-142</v>
      </c>
    </row>
    <row r="96" spans="1:13" ht="15.75" thickBot="1">
      <c r="A96" s="4"/>
      <c r="B96" s="4"/>
      <c r="C96" s="4"/>
      <c r="D96" s="4"/>
      <c r="E96" s="4"/>
      <c r="F96" s="4" t="s">
        <v>95</v>
      </c>
      <c r="G96" s="4"/>
      <c r="H96" s="4"/>
      <c r="I96" s="17">
        <f>ROUND(SUM(I59:I75)+I82+I86+I92+I95,5)</f>
        <v>1289397</v>
      </c>
      <c r="J96" s="13"/>
      <c r="K96" s="17">
        <f>ROUND(SUM(K59:K75)+K82+K86+K92+K95,5)</f>
        <v>677019</v>
      </c>
      <c r="L96" s="13"/>
      <c r="M96" s="17">
        <f>ROUND((I96-K96),5)</f>
        <v>612378</v>
      </c>
    </row>
    <row r="97" spans="1:13">
      <c r="A97" s="4"/>
      <c r="B97" s="4"/>
      <c r="C97" s="4"/>
      <c r="D97" s="4"/>
      <c r="E97" s="25" t="s">
        <v>96</v>
      </c>
      <c r="F97" s="25"/>
      <c r="G97" s="25"/>
      <c r="H97" s="25"/>
      <c r="I97" s="26">
        <f>ROUND(I58+I96,5)</f>
        <v>1289397</v>
      </c>
      <c r="J97" s="26"/>
      <c r="K97" s="26">
        <f>ROUND(K58+K96,5)</f>
        <v>677019</v>
      </c>
      <c r="L97" s="26"/>
      <c r="M97" s="26">
        <f>ROUND((I97-K97),5)</f>
        <v>612378</v>
      </c>
    </row>
    <row r="98" spans="1:13">
      <c r="A98" s="4"/>
      <c r="B98" s="4"/>
      <c r="C98" s="4"/>
      <c r="D98" s="4"/>
      <c r="E98" s="4" t="s">
        <v>97</v>
      </c>
      <c r="F98" s="4"/>
      <c r="G98" s="4"/>
      <c r="H98" s="4"/>
      <c r="I98" s="12"/>
      <c r="J98" s="13"/>
      <c r="K98" s="12"/>
      <c r="L98" s="13"/>
      <c r="M98" s="12"/>
    </row>
    <row r="99" spans="1:13">
      <c r="A99" s="4"/>
      <c r="B99" s="4"/>
      <c r="C99" s="4"/>
      <c r="D99" s="4"/>
      <c r="E99" s="4"/>
      <c r="F99" s="4" t="s">
        <v>98</v>
      </c>
      <c r="G99" s="4"/>
      <c r="H99" s="4"/>
      <c r="I99" s="12"/>
      <c r="J99" s="13"/>
      <c r="K99" s="12"/>
      <c r="L99" s="13"/>
      <c r="M99" s="12"/>
    </row>
    <row r="100" spans="1:13">
      <c r="A100" s="4"/>
      <c r="B100" s="4"/>
      <c r="C100" s="4"/>
      <c r="D100" s="4"/>
      <c r="E100" s="4"/>
      <c r="F100" s="4"/>
      <c r="G100" s="4" t="s">
        <v>99</v>
      </c>
      <c r="H100" s="4"/>
      <c r="I100" s="12">
        <v>3195</v>
      </c>
      <c r="J100" s="13"/>
      <c r="K100" s="12">
        <v>5407</v>
      </c>
      <c r="L100" s="13"/>
      <c r="M100" s="12">
        <f>ROUND((I100-K100),5)</f>
        <v>-2212</v>
      </c>
    </row>
    <row r="101" spans="1:13">
      <c r="A101" s="4"/>
      <c r="B101" s="4"/>
      <c r="C101" s="4"/>
      <c r="D101" s="4"/>
      <c r="E101" s="4"/>
      <c r="F101" s="4"/>
      <c r="G101" s="4" t="s">
        <v>100</v>
      </c>
      <c r="H101" s="4"/>
      <c r="I101" s="12">
        <v>6135</v>
      </c>
      <c r="J101" s="13"/>
      <c r="K101" s="12">
        <v>5143</v>
      </c>
      <c r="L101" s="13"/>
      <c r="M101" s="12">
        <f>ROUND((I101-K101),5)</f>
        <v>992</v>
      </c>
    </row>
    <row r="102" spans="1:13">
      <c r="A102" s="4"/>
      <c r="B102" s="4"/>
      <c r="C102" s="4"/>
      <c r="D102" s="4"/>
      <c r="E102" s="4"/>
      <c r="F102" s="4"/>
      <c r="G102" s="4" t="s">
        <v>101</v>
      </c>
      <c r="H102" s="4"/>
      <c r="I102" s="12">
        <v>9594</v>
      </c>
      <c r="J102" s="13"/>
      <c r="K102" s="12">
        <v>5845</v>
      </c>
      <c r="L102" s="13"/>
      <c r="M102" s="12">
        <f>ROUND((I102-K102),5)</f>
        <v>3749</v>
      </c>
    </row>
    <row r="103" spans="1:13">
      <c r="A103" s="4"/>
      <c r="B103" s="4"/>
      <c r="C103" s="4"/>
      <c r="D103" s="4"/>
      <c r="E103" s="4"/>
      <c r="F103" s="4"/>
      <c r="G103" s="4" t="s">
        <v>102</v>
      </c>
      <c r="H103" s="4"/>
      <c r="I103" s="12">
        <v>7004</v>
      </c>
      <c r="J103" s="13"/>
      <c r="K103" s="12">
        <v>12979</v>
      </c>
      <c r="L103" s="13"/>
      <c r="M103" s="12">
        <f>ROUND((I103-K103),5)</f>
        <v>-5975</v>
      </c>
    </row>
    <row r="104" spans="1:13">
      <c r="A104" s="4"/>
      <c r="B104" s="4"/>
      <c r="C104" s="4"/>
      <c r="D104" s="4"/>
      <c r="E104" s="4"/>
      <c r="F104" s="4"/>
      <c r="G104" s="4" t="s">
        <v>103</v>
      </c>
      <c r="H104" s="4"/>
      <c r="I104" s="12">
        <v>62</v>
      </c>
      <c r="J104" s="13"/>
      <c r="K104" s="12">
        <v>89</v>
      </c>
      <c r="L104" s="13"/>
      <c r="M104" s="12">
        <f>ROUND((I104-K104),5)</f>
        <v>-27</v>
      </c>
    </row>
    <row r="105" spans="1:13">
      <c r="A105" s="4"/>
      <c r="B105" s="4"/>
      <c r="C105" s="4"/>
      <c r="D105" s="4"/>
      <c r="E105" s="4"/>
      <c r="F105" s="4"/>
      <c r="G105" s="4" t="s">
        <v>104</v>
      </c>
      <c r="H105" s="4"/>
      <c r="I105" s="12"/>
      <c r="J105" s="13"/>
      <c r="K105" s="12"/>
      <c r="L105" s="13"/>
      <c r="M105" s="12"/>
    </row>
    <row r="106" spans="1:13">
      <c r="A106" s="4"/>
      <c r="B106" s="4"/>
      <c r="C106" s="4"/>
      <c r="D106" s="4"/>
      <c r="E106" s="4"/>
      <c r="F106" s="4"/>
      <c r="G106" s="4"/>
      <c r="H106" s="4" t="s">
        <v>105</v>
      </c>
      <c r="I106" s="12">
        <v>120265</v>
      </c>
      <c r="J106" s="13"/>
      <c r="K106" s="12">
        <v>150108</v>
      </c>
      <c r="L106" s="13"/>
      <c r="M106" s="12">
        <f>ROUND((I106-K106),5)</f>
        <v>-29843</v>
      </c>
    </row>
    <row r="107" spans="1:13">
      <c r="A107" s="4"/>
      <c r="B107" s="4"/>
      <c r="C107" s="4"/>
      <c r="D107" s="4"/>
      <c r="E107" s="4"/>
      <c r="F107" s="4"/>
      <c r="G107" s="4"/>
      <c r="H107" s="4" t="s">
        <v>106</v>
      </c>
      <c r="I107" s="12">
        <v>12938</v>
      </c>
      <c r="J107" s="13"/>
      <c r="K107" s="12">
        <v>11990</v>
      </c>
      <c r="L107" s="13"/>
      <c r="M107" s="12">
        <f>ROUND((I107-K107),5)</f>
        <v>948</v>
      </c>
    </row>
    <row r="108" spans="1:13">
      <c r="A108" s="4"/>
      <c r="B108" s="4"/>
      <c r="C108" s="4"/>
      <c r="D108" s="4"/>
      <c r="E108" s="4"/>
      <c r="F108" s="4"/>
      <c r="G108" s="4"/>
      <c r="H108" s="4" t="s">
        <v>107</v>
      </c>
      <c r="I108" s="12">
        <v>1046</v>
      </c>
      <c r="J108" s="13"/>
      <c r="K108" s="12">
        <v>689</v>
      </c>
      <c r="L108" s="13"/>
      <c r="M108" s="12">
        <f>ROUND((I108-K108),5)</f>
        <v>357</v>
      </c>
    </row>
    <row r="109" spans="1:13" ht="15.75" thickBot="1">
      <c r="A109" s="4"/>
      <c r="B109" s="4"/>
      <c r="C109" s="4"/>
      <c r="D109" s="4"/>
      <c r="E109" s="4"/>
      <c r="F109" s="4"/>
      <c r="G109" s="4"/>
      <c r="H109" s="4" t="s">
        <v>108</v>
      </c>
      <c r="I109" s="14">
        <v>4372</v>
      </c>
      <c r="J109" s="13"/>
      <c r="K109" s="14">
        <v>4195</v>
      </c>
      <c r="L109" s="13"/>
      <c r="M109" s="14">
        <f>ROUND((I109-K109),5)</f>
        <v>177</v>
      </c>
    </row>
    <row r="110" spans="1:13">
      <c r="A110" s="4"/>
      <c r="B110" s="4"/>
      <c r="C110" s="4"/>
      <c r="D110" s="4"/>
      <c r="E110" s="4"/>
      <c r="F110" s="4"/>
      <c r="G110" s="4" t="s">
        <v>109</v>
      </c>
      <c r="H110" s="4"/>
      <c r="I110" s="12">
        <f>ROUND(SUM(I105:I109),5)</f>
        <v>138621</v>
      </c>
      <c r="J110" s="13"/>
      <c r="K110" s="12">
        <f>ROUND(SUM(K105:K109),5)</f>
        <v>166982</v>
      </c>
      <c r="L110" s="13"/>
      <c r="M110" s="12">
        <f>ROUND((I110-K110),5)</f>
        <v>-28361</v>
      </c>
    </row>
    <row r="111" spans="1:13">
      <c r="A111" s="4"/>
      <c r="B111" s="4"/>
      <c r="C111" s="4"/>
      <c r="D111" s="4"/>
      <c r="E111" s="4"/>
      <c r="F111" s="4"/>
      <c r="G111" s="4" t="s">
        <v>110</v>
      </c>
      <c r="H111" s="4"/>
      <c r="I111" s="12"/>
      <c r="J111" s="13"/>
      <c r="K111" s="12"/>
      <c r="L111" s="13"/>
      <c r="M111" s="12"/>
    </row>
    <row r="112" spans="1:13">
      <c r="A112" s="4"/>
      <c r="B112" s="4"/>
      <c r="C112" s="4"/>
      <c r="D112" s="4"/>
      <c r="E112" s="4"/>
      <c r="F112" s="4"/>
      <c r="G112" s="4"/>
      <c r="H112" s="4" t="s">
        <v>111</v>
      </c>
      <c r="I112" s="12">
        <v>11914</v>
      </c>
      <c r="J112" s="13"/>
      <c r="K112" s="12">
        <v>6366</v>
      </c>
      <c r="L112" s="13"/>
      <c r="M112" s="12">
        <f>ROUND((I112-K112),5)</f>
        <v>5548</v>
      </c>
    </row>
    <row r="113" spans="1:13" ht="15.75" thickBot="1">
      <c r="A113" s="4"/>
      <c r="B113" s="4"/>
      <c r="C113" s="4"/>
      <c r="D113" s="4"/>
      <c r="E113" s="4"/>
      <c r="F113" s="4"/>
      <c r="G113" s="4"/>
      <c r="H113" s="4" t="s">
        <v>112</v>
      </c>
      <c r="I113" s="14">
        <v>5373</v>
      </c>
      <c r="J113" s="13"/>
      <c r="K113" s="14">
        <v>5661</v>
      </c>
      <c r="L113" s="13"/>
      <c r="M113" s="14">
        <f>ROUND((I113-K113),5)</f>
        <v>-288</v>
      </c>
    </row>
    <row r="114" spans="1:13">
      <c r="A114" s="4"/>
      <c r="B114" s="4"/>
      <c r="C114" s="4"/>
      <c r="D114" s="4"/>
      <c r="E114" s="4"/>
      <c r="F114" s="4"/>
      <c r="G114" s="4" t="s">
        <v>113</v>
      </c>
      <c r="H114" s="4"/>
      <c r="I114" s="12">
        <f>ROUND(SUM(I111:I113),5)</f>
        <v>17287</v>
      </c>
      <c r="J114" s="13"/>
      <c r="K114" s="12">
        <f>ROUND(SUM(K111:K113),5)</f>
        <v>12027</v>
      </c>
      <c r="L114" s="13"/>
      <c r="M114" s="12">
        <f>ROUND((I114-K114),5)</f>
        <v>5260</v>
      </c>
    </row>
    <row r="115" spans="1:13">
      <c r="A115" s="4"/>
      <c r="B115" s="4"/>
      <c r="C115" s="4"/>
      <c r="D115" s="4"/>
      <c r="E115" s="4"/>
      <c r="F115" s="4"/>
      <c r="G115" s="4" t="s">
        <v>114</v>
      </c>
      <c r="H115" s="4"/>
      <c r="I115" s="12"/>
      <c r="J115" s="13"/>
      <c r="K115" s="12"/>
      <c r="L115" s="13"/>
      <c r="M115" s="12"/>
    </row>
    <row r="116" spans="1:13">
      <c r="A116" s="4"/>
      <c r="B116" s="4"/>
      <c r="C116" s="4"/>
      <c r="D116" s="4"/>
      <c r="E116" s="4"/>
      <c r="F116" s="4"/>
      <c r="G116" s="4"/>
      <c r="H116" s="4" t="s">
        <v>115</v>
      </c>
      <c r="I116" s="12">
        <v>478396</v>
      </c>
      <c r="J116" s="13"/>
      <c r="K116" s="12">
        <v>472932</v>
      </c>
      <c r="L116" s="13"/>
      <c r="M116" s="12">
        <f t="shared" ref="M116:M122" si="6">ROUND((I116-K116),5)</f>
        <v>5464</v>
      </c>
    </row>
    <row r="117" spans="1:13">
      <c r="A117" s="4"/>
      <c r="B117" s="4"/>
      <c r="C117" s="4"/>
      <c r="D117" s="4"/>
      <c r="E117" s="4"/>
      <c r="F117" s="4"/>
      <c r="G117" s="4"/>
      <c r="H117" s="4" t="s">
        <v>116</v>
      </c>
      <c r="I117" s="12">
        <v>125891</v>
      </c>
      <c r="J117" s="13"/>
      <c r="K117" s="12">
        <v>127600</v>
      </c>
      <c r="L117" s="13"/>
      <c r="M117" s="12">
        <f t="shared" si="6"/>
        <v>-1709</v>
      </c>
    </row>
    <row r="118" spans="1:13">
      <c r="A118" s="4"/>
      <c r="B118" s="4"/>
      <c r="C118" s="4"/>
      <c r="D118" s="4"/>
      <c r="E118" s="4"/>
      <c r="F118" s="4"/>
      <c r="G118" s="4"/>
      <c r="H118" s="4" t="s">
        <v>117</v>
      </c>
      <c r="I118" s="12">
        <v>40882</v>
      </c>
      <c r="J118" s="13"/>
      <c r="K118" s="12">
        <v>39807</v>
      </c>
      <c r="L118" s="13"/>
      <c r="M118" s="12">
        <f t="shared" si="6"/>
        <v>1075</v>
      </c>
    </row>
    <row r="119" spans="1:13">
      <c r="A119" s="4"/>
      <c r="B119" s="4"/>
      <c r="C119" s="4"/>
      <c r="D119" s="4"/>
      <c r="E119" s="4"/>
      <c r="F119" s="4"/>
      <c r="G119" s="4"/>
      <c r="H119" s="4" t="s">
        <v>118</v>
      </c>
      <c r="I119" s="12">
        <v>-26925</v>
      </c>
      <c r="J119" s="13"/>
      <c r="K119" s="12">
        <v>-30475</v>
      </c>
      <c r="L119" s="13"/>
      <c r="M119" s="12">
        <f t="shared" si="6"/>
        <v>3550</v>
      </c>
    </row>
    <row r="120" spans="1:13">
      <c r="A120" s="4"/>
      <c r="B120" s="4"/>
      <c r="C120" s="4"/>
      <c r="D120" s="4"/>
      <c r="E120" s="4"/>
      <c r="F120" s="4"/>
      <c r="G120" s="4"/>
      <c r="H120" s="4" t="s">
        <v>119</v>
      </c>
      <c r="I120" s="12">
        <v>47890</v>
      </c>
      <c r="J120" s="13"/>
      <c r="K120" s="12">
        <v>56546</v>
      </c>
      <c r="L120" s="13"/>
      <c r="M120" s="12">
        <f t="shared" si="6"/>
        <v>-8656</v>
      </c>
    </row>
    <row r="121" spans="1:13" ht="15.75" thickBot="1">
      <c r="A121" s="4"/>
      <c r="B121" s="4"/>
      <c r="C121" s="4"/>
      <c r="D121" s="4"/>
      <c r="E121" s="4"/>
      <c r="F121" s="4"/>
      <c r="G121" s="4"/>
      <c r="H121" s="4" t="s">
        <v>120</v>
      </c>
      <c r="I121" s="14">
        <v>-43310</v>
      </c>
      <c r="J121" s="13"/>
      <c r="K121" s="14">
        <v>-35660</v>
      </c>
      <c r="L121" s="13"/>
      <c r="M121" s="14">
        <f t="shared" si="6"/>
        <v>-7650</v>
      </c>
    </row>
    <row r="122" spans="1:13">
      <c r="A122" s="4"/>
      <c r="B122" s="4"/>
      <c r="C122" s="4"/>
      <c r="D122" s="4"/>
      <c r="E122" s="4"/>
      <c r="F122" s="4"/>
      <c r="G122" s="4" t="s">
        <v>121</v>
      </c>
      <c r="H122" s="4"/>
      <c r="I122" s="12">
        <f>ROUND(SUM(I115:I121),5)</f>
        <v>622824</v>
      </c>
      <c r="J122" s="13"/>
      <c r="K122" s="12">
        <f>ROUND(SUM(K115:K121),5)</f>
        <v>630750</v>
      </c>
      <c r="L122" s="13"/>
      <c r="M122" s="12">
        <f t="shared" si="6"/>
        <v>-7926</v>
      </c>
    </row>
    <row r="123" spans="1:13">
      <c r="A123" s="4"/>
      <c r="B123" s="4"/>
      <c r="C123" s="4"/>
      <c r="D123" s="4"/>
      <c r="E123" s="4"/>
      <c r="F123" s="4"/>
      <c r="G123" s="4" t="s">
        <v>122</v>
      </c>
      <c r="H123" s="4"/>
      <c r="I123" s="12"/>
      <c r="J123" s="13"/>
      <c r="K123" s="12"/>
      <c r="L123" s="13"/>
      <c r="M123" s="12"/>
    </row>
    <row r="124" spans="1:13">
      <c r="A124" s="4"/>
      <c r="B124" s="4"/>
      <c r="C124" s="4"/>
      <c r="D124" s="4"/>
      <c r="E124" s="4"/>
      <c r="F124" s="4"/>
      <c r="G124" s="4"/>
      <c r="H124" s="4" t="s">
        <v>123</v>
      </c>
      <c r="I124" s="12">
        <v>95415</v>
      </c>
      <c r="J124" s="13"/>
      <c r="K124" s="12">
        <v>159801</v>
      </c>
      <c r="L124" s="13"/>
      <c r="M124" s="12">
        <f>ROUND((I124-K124),5)</f>
        <v>-64386</v>
      </c>
    </row>
    <row r="125" spans="1:13">
      <c r="A125" s="4"/>
      <c r="B125" s="4"/>
      <c r="C125" s="4"/>
      <c r="D125" s="4"/>
      <c r="E125" s="4"/>
      <c r="F125" s="4"/>
      <c r="G125" s="4"/>
      <c r="H125" s="4" t="s">
        <v>124</v>
      </c>
      <c r="I125" s="12">
        <v>27856</v>
      </c>
      <c r="J125" s="13"/>
      <c r="K125" s="12">
        <v>3737</v>
      </c>
      <c r="L125" s="13"/>
      <c r="M125" s="12">
        <f>ROUND((I125-K125),5)</f>
        <v>24119</v>
      </c>
    </row>
    <row r="126" spans="1:13" ht="15.75" thickBot="1">
      <c r="A126" s="4"/>
      <c r="B126" s="4"/>
      <c r="C126" s="4"/>
      <c r="D126" s="4"/>
      <c r="E126" s="4"/>
      <c r="F126" s="4"/>
      <c r="G126" s="4"/>
      <c r="H126" s="4" t="s">
        <v>125</v>
      </c>
      <c r="I126" s="14">
        <v>6766</v>
      </c>
      <c r="J126" s="13"/>
      <c r="K126" s="14">
        <v>14443</v>
      </c>
      <c r="L126" s="13"/>
      <c r="M126" s="14">
        <f>ROUND((I126-K126),5)</f>
        <v>-7677</v>
      </c>
    </row>
    <row r="127" spans="1:13">
      <c r="A127" s="4"/>
      <c r="B127" s="4"/>
      <c r="C127" s="4"/>
      <c r="D127" s="4"/>
      <c r="E127" s="4"/>
      <c r="F127" s="4"/>
      <c r="G127" s="4" t="s">
        <v>126</v>
      </c>
      <c r="H127" s="4"/>
      <c r="I127" s="12">
        <f>ROUND(SUM(I123:I126),5)</f>
        <v>130037</v>
      </c>
      <c r="J127" s="13"/>
      <c r="K127" s="12">
        <f>ROUND(SUM(K123:K126),5)</f>
        <v>177981</v>
      </c>
      <c r="L127" s="13"/>
      <c r="M127" s="12">
        <f>ROUND((I127-K127),5)</f>
        <v>-47944</v>
      </c>
    </row>
    <row r="128" spans="1:13">
      <c r="A128" s="4"/>
      <c r="B128" s="4"/>
      <c r="C128" s="4"/>
      <c r="D128" s="4"/>
      <c r="E128" s="4"/>
      <c r="F128" s="4"/>
      <c r="G128" s="4" t="s">
        <v>127</v>
      </c>
      <c r="H128" s="4"/>
      <c r="I128" s="12"/>
      <c r="J128" s="13"/>
      <c r="K128" s="12"/>
      <c r="L128" s="13"/>
      <c r="M128" s="12"/>
    </row>
    <row r="129" spans="1:13">
      <c r="A129" s="4"/>
      <c r="B129" s="4"/>
      <c r="C129" s="4"/>
      <c r="D129" s="4"/>
      <c r="E129" s="4"/>
      <c r="F129" s="4"/>
      <c r="G129" s="4"/>
      <c r="H129" s="4" t="s">
        <v>128</v>
      </c>
      <c r="I129" s="12">
        <v>23477</v>
      </c>
      <c r="J129" s="13"/>
      <c r="K129" s="12">
        <v>17233</v>
      </c>
      <c r="L129" s="13"/>
      <c r="M129" s="12">
        <f>ROUND((I129-K129),5)</f>
        <v>6244</v>
      </c>
    </row>
    <row r="130" spans="1:13" ht="15.75" thickBot="1">
      <c r="A130" s="4"/>
      <c r="B130" s="4"/>
      <c r="C130" s="4"/>
      <c r="D130" s="4"/>
      <c r="E130" s="4"/>
      <c r="F130" s="4"/>
      <c r="G130" s="4"/>
      <c r="H130" s="4" t="s">
        <v>129</v>
      </c>
      <c r="I130" s="15">
        <v>11444</v>
      </c>
      <c r="J130" s="13"/>
      <c r="K130" s="15">
        <v>10024</v>
      </c>
      <c r="L130" s="13"/>
      <c r="M130" s="15">
        <f>ROUND((I130-K130),5)</f>
        <v>1420</v>
      </c>
    </row>
    <row r="131" spans="1:13" ht="15.75" thickBot="1">
      <c r="A131" s="4"/>
      <c r="B131" s="4"/>
      <c r="C131" s="4"/>
      <c r="D131" s="4"/>
      <c r="E131" s="4"/>
      <c r="F131" s="4"/>
      <c r="G131" s="4" t="s">
        <v>130</v>
      </c>
      <c r="H131" s="4"/>
      <c r="I131" s="16">
        <f>ROUND(SUM(I128:I130),5)</f>
        <v>34921</v>
      </c>
      <c r="J131" s="13"/>
      <c r="K131" s="16">
        <f>ROUND(SUM(K128:K130),5)</f>
        <v>27257</v>
      </c>
      <c r="L131" s="13"/>
      <c r="M131" s="16">
        <f>ROUND((I131-K131),5)</f>
        <v>7664</v>
      </c>
    </row>
    <row r="132" spans="1:13" ht="15.75" thickBot="1">
      <c r="A132" s="4"/>
      <c r="B132" s="4"/>
      <c r="C132" s="4"/>
      <c r="D132" s="4"/>
      <c r="E132" s="4"/>
      <c r="F132" s="4" t="s">
        <v>131</v>
      </c>
      <c r="G132" s="4"/>
      <c r="H132" s="4"/>
      <c r="I132" s="17">
        <f>ROUND(SUM(I99:I104)+I110+I114+I122+I127+I131,5)</f>
        <v>969680</v>
      </c>
      <c r="J132" s="13"/>
      <c r="K132" s="17">
        <f>ROUND(SUM(K99:K104)+K110+K114+K122+K127+K131,5)</f>
        <v>1044460</v>
      </c>
      <c r="L132" s="13"/>
      <c r="M132" s="17">
        <f>ROUND((I132-K132),5)</f>
        <v>-74780</v>
      </c>
    </row>
    <row r="133" spans="1:13">
      <c r="A133" s="4"/>
      <c r="B133" s="4"/>
      <c r="C133" s="4"/>
      <c r="D133" s="4"/>
      <c r="E133" s="25" t="s">
        <v>132</v>
      </c>
      <c r="F133" s="25"/>
      <c r="G133" s="25"/>
      <c r="H133" s="25"/>
      <c r="I133" s="26">
        <f>ROUND(I98+I132,5)</f>
        <v>969680</v>
      </c>
      <c r="J133" s="26"/>
      <c r="K133" s="26">
        <f>ROUND(K98+K132,5)</f>
        <v>1044460</v>
      </c>
      <c r="L133" s="26"/>
      <c r="M133" s="26">
        <f>ROUND((I133-K133),5)</f>
        <v>-74780</v>
      </c>
    </row>
    <row r="134" spans="1:13">
      <c r="A134" s="4"/>
      <c r="B134" s="4"/>
      <c r="C134" s="4"/>
      <c r="D134" s="4"/>
      <c r="E134" s="4" t="s">
        <v>133</v>
      </c>
      <c r="F134" s="4"/>
      <c r="G134" s="4"/>
      <c r="H134" s="4"/>
      <c r="I134" s="12"/>
      <c r="J134" s="13"/>
      <c r="K134" s="12"/>
      <c r="L134" s="13"/>
      <c r="M134" s="12"/>
    </row>
    <row r="135" spans="1:13">
      <c r="A135" s="4"/>
      <c r="B135" s="4"/>
      <c r="C135" s="4"/>
      <c r="D135" s="4"/>
      <c r="E135" s="4"/>
      <c r="F135" s="4" t="s">
        <v>134</v>
      </c>
      <c r="G135" s="4"/>
      <c r="H135" s="4"/>
      <c r="I135" s="12"/>
      <c r="J135" s="13"/>
      <c r="K135" s="12"/>
      <c r="L135" s="13"/>
      <c r="M135" s="12"/>
    </row>
    <row r="136" spans="1:13">
      <c r="A136" s="4"/>
      <c r="B136" s="4"/>
      <c r="C136" s="4"/>
      <c r="D136" s="4"/>
      <c r="E136" s="4"/>
      <c r="F136" s="4"/>
      <c r="G136" s="4" t="s">
        <v>135</v>
      </c>
      <c r="H136" s="4"/>
      <c r="I136" s="12">
        <v>7608</v>
      </c>
      <c r="J136" s="13"/>
      <c r="K136" s="12">
        <v>13655</v>
      </c>
      <c r="L136" s="13"/>
      <c r="M136" s="12">
        <f t="shared" ref="M136:M141" si="7">ROUND((I136-K136),5)</f>
        <v>-6047</v>
      </c>
    </row>
    <row r="137" spans="1:13">
      <c r="A137" s="4"/>
      <c r="B137" s="4"/>
      <c r="C137" s="4"/>
      <c r="D137" s="4"/>
      <c r="E137" s="4"/>
      <c r="F137" s="4"/>
      <c r="G137" s="4" t="s">
        <v>136</v>
      </c>
      <c r="H137" s="4"/>
      <c r="I137" s="12">
        <v>14318</v>
      </c>
      <c r="J137" s="13"/>
      <c r="K137" s="12">
        <v>14214</v>
      </c>
      <c r="L137" s="13"/>
      <c r="M137" s="12">
        <f t="shared" si="7"/>
        <v>104</v>
      </c>
    </row>
    <row r="138" spans="1:13">
      <c r="A138" s="4"/>
      <c r="B138" s="4"/>
      <c r="C138" s="4"/>
      <c r="D138" s="4"/>
      <c r="E138" s="4"/>
      <c r="F138" s="4"/>
      <c r="G138" s="4" t="s">
        <v>137</v>
      </c>
      <c r="H138" s="4"/>
      <c r="I138" s="12">
        <v>1662</v>
      </c>
      <c r="J138" s="13"/>
      <c r="K138" s="12">
        <v>1431</v>
      </c>
      <c r="L138" s="13"/>
      <c r="M138" s="12">
        <f t="shared" si="7"/>
        <v>231</v>
      </c>
    </row>
    <row r="139" spans="1:13">
      <c r="A139" s="4"/>
      <c r="B139" s="4"/>
      <c r="C139" s="4"/>
      <c r="D139" s="4"/>
      <c r="E139" s="4"/>
      <c r="F139" s="4"/>
      <c r="G139" s="4" t="s">
        <v>138</v>
      </c>
      <c r="H139" s="4"/>
      <c r="I139" s="12">
        <v>4717</v>
      </c>
      <c r="J139" s="13"/>
      <c r="K139" s="12">
        <v>738</v>
      </c>
      <c r="L139" s="13"/>
      <c r="M139" s="12">
        <f t="shared" si="7"/>
        <v>3979</v>
      </c>
    </row>
    <row r="140" spans="1:13">
      <c r="A140" s="4"/>
      <c r="B140" s="4"/>
      <c r="C140" s="4"/>
      <c r="D140" s="4"/>
      <c r="E140" s="4"/>
      <c r="F140" s="4"/>
      <c r="G140" s="4" t="s">
        <v>139</v>
      </c>
      <c r="H140" s="4"/>
      <c r="I140" s="12">
        <v>6046</v>
      </c>
      <c r="J140" s="13"/>
      <c r="K140" s="12">
        <v>17309</v>
      </c>
      <c r="L140" s="13"/>
      <c r="M140" s="12">
        <f t="shared" si="7"/>
        <v>-11263</v>
      </c>
    </row>
    <row r="141" spans="1:13">
      <c r="A141" s="4"/>
      <c r="B141" s="4"/>
      <c r="C141" s="4"/>
      <c r="D141" s="4"/>
      <c r="E141" s="4"/>
      <c r="F141" s="4"/>
      <c r="G141" s="4" t="s">
        <v>140</v>
      </c>
      <c r="H141" s="4"/>
      <c r="I141" s="12">
        <v>380</v>
      </c>
      <c r="J141" s="13"/>
      <c r="K141" s="12">
        <v>0</v>
      </c>
      <c r="L141" s="13"/>
      <c r="M141" s="12">
        <f t="shared" si="7"/>
        <v>380</v>
      </c>
    </row>
    <row r="142" spans="1:13">
      <c r="A142" s="4"/>
      <c r="B142" s="4"/>
      <c r="C142" s="4"/>
      <c r="D142" s="4"/>
      <c r="E142" s="4"/>
      <c r="F142" s="4"/>
      <c r="G142" s="4" t="s">
        <v>141</v>
      </c>
      <c r="H142" s="4"/>
      <c r="I142" s="12"/>
      <c r="J142" s="13"/>
      <c r="K142" s="12"/>
      <c r="L142" s="13"/>
      <c r="M142" s="12"/>
    </row>
    <row r="143" spans="1:13">
      <c r="A143" s="4"/>
      <c r="B143" s="4"/>
      <c r="C143" s="4"/>
      <c r="D143" s="4"/>
      <c r="E143" s="4"/>
      <c r="F143" s="4"/>
      <c r="G143" s="4"/>
      <c r="H143" s="4" t="s">
        <v>142</v>
      </c>
      <c r="I143" s="12">
        <v>1011</v>
      </c>
      <c r="J143" s="13"/>
      <c r="K143" s="12">
        <v>943</v>
      </c>
      <c r="L143" s="13"/>
      <c r="M143" s="12">
        <f>ROUND((I143-K143),5)</f>
        <v>68</v>
      </c>
    </row>
    <row r="144" spans="1:13">
      <c r="A144" s="4"/>
      <c r="B144" s="4"/>
      <c r="C144" s="4"/>
      <c r="D144" s="4"/>
      <c r="E144" s="4"/>
      <c r="F144" s="4"/>
      <c r="G144" s="4"/>
      <c r="H144" s="4" t="s">
        <v>143</v>
      </c>
      <c r="I144" s="12">
        <v>1478</v>
      </c>
      <c r="J144" s="13"/>
      <c r="K144" s="12">
        <v>2217</v>
      </c>
      <c r="L144" s="13"/>
      <c r="M144" s="12">
        <f>ROUND((I144-K144),5)</f>
        <v>-739</v>
      </c>
    </row>
    <row r="145" spans="1:13" ht="15.75" thickBot="1">
      <c r="A145" s="4"/>
      <c r="B145" s="4"/>
      <c r="C145" s="4"/>
      <c r="D145" s="4"/>
      <c r="E145" s="4"/>
      <c r="F145" s="4"/>
      <c r="G145" s="4"/>
      <c r="H145" s="4" t="s">
        <v>144</v>
      </c>
      <c r="I145" s="14">
        <v>1249</v>
      </c>
      <c r="J145" s="13"/>
      <c r="K145" s="14">
        <v>803</v>
      </c>
      <c r="L145" s="13"/>
      <c r="M145" s="14">
        <f>ROUND((I145-K145),5)</f>
        <v>446</v>
      </c>
    </row>
    <row r="146" spans="1:13">
      <c r="A146" s="4"/>
      <c r="B146" s="4"/>
      <c r="C146" s="4"/>
      <c r="D146" s="4"/>
      <c r="E146" s="4"/>
      <c r="F146" s="4"/>
      <c r="G146" s="4" t="s">
        <v>145</v>
      </c>
      <c r="H146" s="4"/>
      <c r="I146" s="12">
        <f>ROUND(SUM(I142:I145),5)</f>
        <v>3738</v>
      </c>
      <c r="J146" s="13"/>
      <c r="K146" s="12">
        <f>ROUND(SUM(K142:K145),5)</f>
        <v>3963</v>
      </c>
      <c r="L146" s="13"/>
      <c r="M146" s="12">
        <f>ROUND((I146-K146),5)</f>
        <v>-225</v>
      </c>
    </row>
    <row r="147" spans="1:13">
      <c r="A147" s="4"/>
      <c r="B147" s="4"/>
      <c r="C147" s="4"/>
      <c r="D147" s="4"/>
      <c r="E147" s="4"/>
      <c r="F147" s="4"/>
      <c r="G147" s="4" t="s">
        <v>146</v>
      </c>
      <c r="H147" s="4"/>
      <c r="I147" s="12"/>
      <c r="J147" s="13"/>
      <c r="K147" s="12"/>
      <c r="L147" s="13"/>
      <c r="M147" s="12"/>
    </row>
    <row r="148" spans="1:13">
      <c r="A148" s="4"/>
      <c r="B148" s="4"/>
      <c r="C148" s="4"/>
      <c r="D148" s="4"/>
      <c r="E148" s="4"/>
      <c r="F148" s="4"/>
      <c r="G148" s="4"/>
      <c r="H148" s="4" t="s">
        <v>147</v>
      </c>
      <c r="I148" s="12">
        <v>1014</v>
      </c>
      <c r="J148" s="13"/>
      <c r="K148" s="12">
        <v>1108</v>
      </c>
      <c r="L148" s="13"/>
      <c r="M148" s="12">
        <f>ROUND((I148-K148),5)</f>
        <v>-94</v>
      </c>
    </row>
    <row r="149" spans="1:13" ht="15.75" thickBot="1">
      <c r="A149" s="4"/>
      <c r="B149" s="4"/>
      <c r="C149" s="4"/>
      <c r="D149" s="4"/>
      <c r="E149" s="4"/>
      <c r="F149" s="4"/>
      <c r="G149" s="4"/>
      <c r="H149" s="4" t="s">
        <v>148</v>
      </c>
      <c r="I149" s="14">
        <v>3194</v>
      </c>
      <c r="J149" s="13"/>
      <c r="K149" s="14">
        <v>3190</v>
      </c>
      <c r="L149" s="13"/>
      <c r="M149" s="14">
        <f>ROUND((I149-K149),5)</f>
        <v>4</v>
      </c>
    </row>
    <row r="150" spans="1:13">
      <c r="A150" s="4"/>
      <c r="B150" s="4"/>
      <c r="C150" s="4"/>
      <c r="D150" s="4"/>
      <c r="E150" s="4"/>
      <c r="F150" s="4"/>
      <c r="G150" s="4" t="s">
        <v>149</v>
      </c>
      <c r="H150" s="4"/>
      <c r="I150" s="12">
        <f>ROUND(SUM(I147:I149),5)</f>
        <v>4208</v>
      </c>
      <c r="J150" s="13"/>
      <c r="K150" s="12">
        <f>ROUND(SUM(K147:K149),5)</f>
        <v>4298</v>
      </c>
      <c r="L150" s="13"/>
      <c r="M150" s="12">
        <f>ROUND((I150-K150),5)</f>
        <v>-90</v>
      </c>
    </row>
    <row r="151" spans="1:13">
      <c r="A151" s="4"/>
      <c r="B151" s="4"/>
      <c r="C151" s="4"/>
      <c r="D151" s="4"/>
      <c r="E151" s="4"/>
      <c r="F151" s="4"/>
      <c r="G151" s="4" t="s">
        <v>150</v>
      </c>
      <c r="H151" s="4"/>
      <c r="I151" s="12"/>
      <c r="J151" s="13"/>
      <c r="K151" s="12"/>
      <c r="L151" s="13"/>
      <c r="M151" s="12"/>
    </row>
    <row r="152" spans="1:13">
      <c r="A152" s="4"/>
      <c r="B152" s="4"/>
      <c r="C152" s="4"/>
      <c r="D152" s="4"/>
      <c r="E152" s="4"/>
      <c r="F152" s="4"/>
      <c r="G152" s="4"/>
      <c r="H152" s="4" t="s">
        <v>151</v>
      </c>
      <c r="I152" s="12">
        <v>91966</v>
      </c>
      <c r="J152" s="13"/>
      <c r="K152" s="12">
        <v>79863</v>
      </c>
      <c r="L152" s="13"/>
      <c r="M152" s="12">
        <f>ROUND((I152-K152),5)</f>
        <v>12103</v>
      </c>
    </row>
    <row r="153" spans="1:13">
      <c r="A153" s="4"/>
      <c r="B153" s="4"/>
      <c r="C153" s="4"/>
      <c r="D153" s="4"/>
      <c r="E153" s="4"/>
      <c r="F153" s="4"/>
      <c r="G153" s="4"/>
      <c r="H153" s="4" t="s">
        <v>152</v>
      </c>
      <c r="I153" s="12">
        <v>10371</v>
      </c>
      <c r="J153" s="13"/>
      <c r="K153" s="12">
        <v>7879</v>
      </c>
      <c r="L153" s="13"/>
      <c r="M153" s="12">
        <f>ROUND((I153-K153),5)</f>
        <v>2492</v>
      </c>
    </row>
    <row r="154" spans="1:13" ht="15.75" thickBot="1">
      <c r="A154" s="4"/>
      <c r="B154" s="4"/>
      <c r="C154" s="4"/>
      <c r="D154" s="4"/>
      <c r="E154" s="4"/>
      <c r="F154" s="4"/>
      <c r="G154" s="4"/>
      <c r="H154" s="4" t="s">
        <v>153</v>
      </c>
      <c r="I154" s="14">
        <v>7708</v>
      </c>
      <c r="J154" s="13"/>
      <c r="K154" s="14">
        <v>6997</v>
      </c>
      <c r="L154" s="13"/>
      <c r="M154" s="14">
        <f>ROUND((I154-K154),5)</f>
        <v>711</v>
      </c>
    </row>
    <row r="155" spans="1:13">
      <c r="A155" s="4"/>
      <c r="B155" s="4"/>
      <c r="C155" s="4"/>
      <c r="D155" s="4"/>
      <c r="E155" s="4"/>
      <c r="F155" s="4"/>
      <c r="G155" s="4" t="s">
        <v>154</v>
      </c>
      <c r="H155" s="4"/>
      <c r="I155" s="12">
        <f>ROUND(SUM(I151:I154),5)</f>
        <v>110045</v>
      </c>
      <c r="J155" s="13"/>
      <c r="K155" s="12">
        <f>ROUND(SUM(K151:K154),5)</f>
        <v>94739</v>
      </c>
      <c r="L155" s="13"/>
      <c r="M155" s="12">
        <f>ROUND((I155-K155),5)</f>
        <v>15306</v>
      </c>
    </row>
    <row r="156" spans="1:13">
      <c r="A156" s="4"/>
      <c r="B156" s="4"/>
      <c r="C156" s="4"/>
      <c r="D156" s="4"/>
      <c r="E156" s="4"/>
      <c r="F156" s="4"/>
      <c r="G156" s="4" t="s">
        <v>155</v>
      </c>
      <c r="H156" s="4"/>
      <c r="I156" s="12"/>
      <c r="J156" s="13"/>
      <c r="K156" s="12"/>
      <c r="L156" s="13"/>
      <c r="M156" s="12"/>
    </row>
    <row r="157" spans="1:13">
      <c r="A157" s="4"/>
      <c r="B157" s="4"/>
      <c r="C157" s="4"/>
      <c r="D157" s="4"/>
      <c r="E157" s="4"/>
      <c r="F157" s="4"/>
      <c r="G157" s="4"/>
      <c r="H157" s="4" t="s">
        <v>156</v>
      </c>
      <c r="I157" s="12">
        <v>3696</v>
      </c>
      <c r="J157" s="13"/>
      <c r="K157" s="12">
        <v>7775</v>
      </c>
      <c r="L157" s="13"/>
      <c r="M157" s="12">
        <f>ROUND((I157-K157),5)</f>
        <v>-4079</v>
      </c>
    </row>
    <row r="158" spans="1:13" ht="15.75" thickBot="1">
      <c r="A158" s="4"/>
      <c r="B158" s="4"/>
      <c r="C158" s="4"/>
      <c r="D158" s="4"/>
      <c r="E158" s="4"/>
      <c r="F158" s="4"/>
      <c r="G158" s="4"/>
      <c r="H158" s="4" t="s">
        <v>157</v>
      </c>
      <c r="I158" s="15">
        <v>2490</v>
      </c>
      <c r="J158" s="13"/>
      <c r="K158" s="15">
        <v>643</v>
      </c>
      <c r="L158" s="13"/>
      <c r="M158" s="15">
        <f>ROUND((I158-K158),5)</f>
        <v>1847</v>
      </c>
    </row>
    <row r="159" spans="1:13" ht="15.75" thickBot="1">
      <c r="A159" s="4"/>
      <c r="B159" s="4"/>
      <c r="C159" s="4"/>
      <c r="D159" s="4"/>
      <c r="E159" s="4"/>
      <c r="F159" s="4"/>
      <c r="G159" s="4" t="s">
        <v>158</v>
      </c>
      <c r="H159" s="4"/>
      <c r="I159" s="16">
        <f>ROUND(SUM(I156:I158),5)</f>
        <v>6186</v>
      </c>
      <c r="J159" s="13"/>
      <c r="K159" s="16">
        <f>ROUND(SUM(K156:K158),5)</f>
        <v>8418</v>
      </c>
      <c r="L159" s="13"/>
      <c r="M159" s="16">
        <f>ROUND((I159-K159),5)</f>
        <v>-2232</v>
      </c>
    </row>
    <row r="160" spans="1:13" ht="15.75" thickBot="1">
      <c r="A160" s="4"/>
      <c r="B160" s="4"/>
      <c r="C160" s="4"/>
      <c r="D160" s="4"/>
      <c r="E160" s="4"/>
      <c r="F160" s="4" t="s">
        <v>159</v>
      </c>
      <c r="G160" s="4"/>
      <c r="H160" s="4"/>
      <c r="I160" s="17">
        <f>ROUND(SUM(I135:I141)+I146+I150+I155+I159,5)</f>
        <v>158908</v>
      </c>
      <c r="J160" s="13"/>
      <c r="K160" s="17">
        <f>ROUND(SUM(K135:K141)+K146+K150+K155+K159,5)</f>
        <v>158765</v>
      </c>
      <c r="L160" s="13"/>
      <c r="M160" s="17">
        <f>ROUND((I160-K160),5)</f>
        <v>143</v>
      </c>
    </row>
    <row r="161" spans="1:13">
      <c r="A161" s="4"/>
      <c r="B161" s="4"/>
      <c r="C161" s="4"/>
      <c r="D161" s="4"/>
      <c r="E161" s="25" t="s">
        <v>160</v>
      </c>
      <c r="F161" s="25"/>
      <c r="G161" s="25"/>
      <c r="H161" s="25"/>
      <c r="I161" s="26">
        <f>ROUND(I134+I160,5)</f>
        <v>158908</v>
      </c>
      <c r="J161" s="26"/>
      <c r="K161" s="26">
        <f>ROUND(K134+K160,5)</f>
        <v>158765</v>
      </c>
      <c r="L161" s="26"/>
      <c r="M161" s="26">
        <f>ROUND((I161-K161),5)</f>
        <v>143</v>
      </c>
    </row>
    <row r="162" spans="1:13">
      <c r="A162" s="4"/>
      <c r="B162" s="4"/>
      <c r="C162" s="4"/>
      <c r="D162" s="4"/>
      <c r="E162" s="4" t="s">
        <v>161</v>
      </c>
      <c r="F162" s="4"/>
      <c r="G162" s="4"/>
      <c r="H162" s="4"/>
      <c r="I162" s="12"/>
      <c r="J162" s="13"/>
      <c r="K162" s="12"/>
      <c r="L162" s="13"/>
      <c r="M162" s="12"/>
    </row>
    <row r="163" spans="1:13">
      <c r="A163" s="4"/>
      <c r="B163" s="4"/>
      <c r="C163" s="4"/>
      <c r="D163" s="4"/>
      <c r="E163" s="4"/>
      <c r="F163" s="4" t="s">
        <v>162</v>
      </c>
      <c r="G163" s="4"/>
      <c r="H163" s="4"/>
      <c r="I163" s="12"/>
      <c r="J163" s="13"/>
      <c r="K163" s="12"/>
      <c r="L163" s="13"/>
      <c r="M163" s="12"/>
    </row>
    <row r="164" spans="1:13">
      <c r="A164" s="4"/>
      <c r="B164" s="4"/>
      <c r="C164" s="4"/>
      <c r="D164" s="4"/>
      <c r="E164" s="4"/>
      <c r="F164" s="4"/>
      <c r="G164" s="4" t="s">
        <v>163</v>
      </c>
      <c r="H164" s="4"/>
      <c r="I164" s="12">
        <v>522</v>
      </c>
      <c r="J164" s="13"/>
      <c r="K164" s="12">
        <v>0</v>
      </c>
      <c r="L164" s="13"/>
      <c r="M164" s="12">
        <f>ROUND((I164-K164),5)</f>
        <v>522</v>
      </c>
    </row>
    <row r="165" spans="1:13">
      <c r="A165" s="4"/>
      <c r="B165" s="4"/>
      <c r="C165" s="4"/>
      <c r="D165" s="4"/>
      <c r="E165" s="4"/>
      <c r="F165" s="4"/>
      <c r="G165" s="4" t="s">
        <v>164</v>
      </c>
      <c r="H165" s="4"/>
      <c r="I165" s="12">
        <v>2949</v>
      </c>
      <c r="J165" s="13"/>
      <c r="K165" s="12">
        <v>1626</v>
      </c>
      <c r="L165" s="13"/>
      <c r="M165" s="12">
        <f>ROUND((I165-K165),5)</f>
        <v>1323</v>
      </c>
    </row>
    <row r="166" spans="1:13">
      <c r="A166" s="4"/>
      <c r="B166" s="4"/>
      <c r="C166" s="4"/>
      <c r="D166" s="4"/>
      <c r="E166" s="4"/>
      <c r="F166" s="4"/>
      <c r="G166" s="4" t="s">
        <v>165</v>
      </c>
      <c r="H166" s="4"/>
      <c r="I166" s="12"/>
      <c r="J166" s="13"/>
      <c r="K166" s="12"/>
      <c r="L166" s="13"/>
      <c r="M166" s="12"/>
    </row>
    <row r="167" spans="1:13">
      <c r="A167" s="4"/>
      <c r="B167" s="4"/>
      <c r="C167" s="4"/>
      <c r="D167" s="4"/>
      <c r="E167" s="4"/>
      <c r="F167" s="4"/>
      <c r="G167" s="4"/>
      <c r="H167" s="4" t="s">
        <v>166</v>
      </c>
      <c r="I167" s="12">
        <v>1011</v>
      </c>
      <c r="J167" s="13"/>
      <c r="K167" s="12">
        <v>943</v>
      </c>
      <c r="L167" s="13"/>
      <c r="M167" s="12">
        <f>ROUND((I167-K167),5)</f>
        <v>68</v>
      </c>
    </row>
    <row r="168" spans="1:13">
      <c r="A168" s="4"/>
      <c r="B168" s="4"/>
      <c r="C168" s="4"/>
      <c r="D168" s="4"/>
      <c r="E168" s="4"/>
      <c r="F168" s="4"/>
      <c r="G168" s="4"/>
      <c r="H168" s="4" t="s">
        <v>167</v>
      </c>
      <c r="I168" s="12">
        <v>0</v>
      </c>
      <c r="J168" s="13"/>
      <c r="K168" s="12">
        <v>9</v>
      </c>
      <c r="L168" s="13"/>
      <c r="M168" s="12">
        <f>ROUND((I168-K168),5)</f>
        <v>-9</v>
      </c>
    </row>
    <row r="169" spans="1:13" ht="15.75" thickBot="1">
      <c r="A169" s="4"/>
      <c r="B169" s="4"/>
      <c r="C169" s="4"/>
      <c r="D169" s="4"/>
      <c r="E169" s="4"/>
      <c r="F169" s="4"/>
      <c r="G169" s="4"/>
      <c r="H169" s="4" t="s">
        <v>168</v>
      </c>
      <c r="I169" s="14">
        <v>885</v>
      </c>
      <c r="J169" s="13"/>
      <c r="K169" s="14">
        <v>1951</v>
      </c>
      <c r="L169" s="13"/>
      <c r="M169" s="14">
        <f>ROUND((I169-K169),5)</f>
        <v>-1066</v>
      </c>
    </row>
    <row r="170" spans="1:13">
      <c r="A170" s="4"/>
      <c r="B170" s="4"/>
      <c r="C170" s="4"/>
      <c r="D170" s="4"/>
      <c r="E170" s="4"/>
      <c r="F170" s="4"/>
      <c r="G170" s="4" t="s">
        <v>169</v>
      </c>
      <c r="H170" s="4"/>
      <c r="I170" s="12">
        <f>ROUND(SUM(I166:I169),5)</f>
        <v>1896</v>
      </c>
      <c r="J170" s="13"/>
      <c r="K170" s="12">
        <f>ROUND(SUM(K166:K169),5)</f>
        <v>2903</v>
      </c>
      <c r="L170" s="13"/>
      <c r="M170" s="12">
        <f>ROUND((I170-K170),5)</f>
        <v>-1007</v>
      </c>
    </row>
    <row r="171" spans="1:13">
      <c r="A171" s="4"/>
      <c r="B171" s="4"/>
      <c r="C171" s="4"/>
      <c r="D171" s="4"/>
      <c r="E171" s="4"/>
      <c r="F171" s="4"/>
      <c r="G171" s="4" t="s">
        <v>170</v>
      </c>
      <c r="H171" s="4"/>
      <c r="I171" s="12"/>
      <c r="J171" s="13"/>
      <c r="K171" s="12"/>
      <c r="L171" s="13"/>
      <c r="M171" s="12"/>
    </row>
    <row r="172" spans="1:13">
      <c r="A172" s="4"/>
      <c r="B172" s="4"/>
      <c r="C172" s="4"/>
      <c r="D172" s="4"/>
      <c r="E172" s="4"/>
      <c r="F172" s="4"/>
      <c r="G172" s="4"/>
      <c r="H172" s="4" t="s">
        <v>171</v>
      </c>
      <c r="I172" s="12">
        <v>55303</v>
      </c>
      <c r="J172" s="13"/>
      <c r="K172" s="12">
        <v>51451</v>
      </c>
      <c r="L172" s="13"/>
      <c r="M172" s="12">
        <f t="shared" ref="M172:M177" si="8">ROUND((I172-K172),5)</f>
        <v>3852</v>
      </c>
    </row>
    <row r="173" spans="1:13">
      <c r="A173" s="4"/>
      <c r="B173" s="4"/>
      <c r="C173" s="4"/>
      <c r="D173" s="4"/>
      <c r="E173" s="4"/>
      <c r="F173" s="4"/>
      <c r="G173" s="4"/>
      <c r="H173" s="4" t="s">
        <v>172</v>
      </c>
      <c r="I173" s="12">
        <v>-3220</v>
      </c>
      <c r="J173" s="13"/>
      <c r="K173" s="12">
        <v>-3700</v>
      </c>
      <c r="L173" s="13"/>
      <c r="M173" s="12">
        <f t="shared" si="8"/>
        <v>480</v>
      </c>
    </row>
    <row r="174" spans="1:13" ht="15.75" thickBot="1">
      <c r="A174" s="4"/>
      <c r="B174" s="4"/>
      <c r="C174" s="4"/>
      <c r="D174" s="4"/>
      <c r="E174" s="4"/>
      <c r="F174" s="4"/>
      <c r="G174" s="4"/>
      <c r="H174" s="4" t="s">
        <v>173</v>
      </c>
      <c r="I174" s="15">
        <v>5036</v>
      </c>
      <c r="J174" s="13"/>
      <c r="K174" s="15">
        <v>5580</v>
      </c>
      <c r="L174" s="13"/>
      <c r="M174" s="15">
        <f t="shared" si="8"/>
        <v>-544</v>
      </c>
    </row>
    <row r="175" spans="1:13" ht="15.75" thickBot="1">
      <c r="A175" s="4"/>
      <c r="B175" s="4"/>
      <c r="C175" s="4"/>
      <c r="D175" s="4"/>
      <c r="E175" s="4"/>
      <c r="F175" s="4"/>
      <c r="G175" s="4" t="s">
        <v>174</v>
      </c>
      <c r="H175" s="4"/>
      <c r="I175" s="16">
        <f>ROUND(SUM(I171:I174),5)</f>
        <v>57119</v>
      </c>
      <c r="J175" s="13"/>
      <c r="K175" s="16">
        <f>ROUND(SUM(K171:K174),5)</f>
        <v>53331</v>
      </c>
      <c r="L175" s="13"/>
      <c r="M175" s="16">
        <f t="shared" si="8"/>
        <v>3788</v>
      </c>
    </row>
    <row r="176" spans="1:13" ht="15.75" thickBot="1">
      <c r="A176" s="4"/>
      <c r="B176" s="4"/>
      <c r="C176" s="4"/>
      <c r="D176" s="4"/>
      <c r="E176" s="4"/>
      <c r="F176" s="4" t="s">
        <v>175</v>
      </c>
      <c r="G176" s="4"/>
      <c r="H176" s="4"/>
      <c r="I176" s="17">
        <f>ROUND(SUM(I163:I165)+I170+I175,5)</f>
        <v>62486</v>
      </c>
      <c r="J176" s="13"/>
      <c r="K176" s="17">
        <f>ROUND(SUM(K163:K165)+K170+K175,5)</f>
        <v>57860</v>
      </c>
      <c r="L176" s="13"/>
      <c r="M176" s="17">
        <f t="shared" si="8"/>
        <v>4626</v>
      </c>
    </row>
    <row r="177" spans="1:13">
      <c r="A177" s="4"/>
      <c r="B177" s="4"/>
      <c r="C177" s="4"/>
      <c r="D177" s="4"/>
      <c r="E177" s="25" t="s">
        <v>176</v>
      </c>
      <c r="F177" s="25"/>
      <c r="G177" s="25"/>
      <c r="H177" s="25"/>
      <c r="I177" s="26">
        <f>ROUND(I162+I176,5)</f>
        <v>62486</v>
      </c>
      <c r="J177" s="26"/>
      <c r="K177" s="26">
        <f>ROUND(K162+K176,5)</f>
        <v>57860</v>
      </c>
      <c r="L177" s="26"/>
      <c r="M177" s="26">
        <f t="shared" si="8"/>
        <v>4626</v>
      </c>
    </row>
    <row r="178" spans="1:13">
      <c r="A178" s="4"/>
      <c r="B178" s="4"/>
      <c r="C178" s="4"/>
      <c r="D178" s="4"/>
      <c r="E178" s="4" t="s">
        <v>177</v>
      </c>
      <c r="F178" s="4"/>
      <c r="G178" s="4"/>
      <c r="H178" s="4"/>
      <c r="I178" s="12"/>
      <c r="J178" s="13"/>
      <c r="K178" s="12"/>
      <c r="L178" s="13"/>
      <c r="M178" s="12"/>
    </row>
    <row r="179" spans="1:13">
      <c r="A179" s="4"/>
      <c r="B179" s="4"/>
      <c r="C179" s="4"/>
      <c r="D179" s="4"/>
      <c r="E179" s="4"/>
      <c r="F179" s="4" t="s">
        <v>178</v>
      </c>
      <c r="G179" s="4"/>
      <c r="H179" s="4"/>
      <c r="I179" s="12"/>
      <c r="J179" s="13"/>
      <c r="K179" s="12"/>
      <c r="L179" s="13"/>
      <c r="M179" s="12"/>
    </row>
    <row r="180" spans="1:13">
      <c r="A180" s="4"/>
      <c r="B180" s="4"/>
      <c r="C180" s="4"/>
      <c r="D180" s="4"/>
      <c r="E180" s="4"/>
      <c r="F180" s="4"/>
      <c r="G180" s="4" t="s">
        <v>179</v>
      </c>
      <c r="H180" s="4"/>
      <c r="I180" s="12">
        <v>12340</v>
      </c>
      <c r="J180" s="13"/>
      <c r="K180" s="12">
        <v>8634</v>
      </c>
      <c r="L180" s="13"/>
      <c r="M180" s="12">
        <f>ROUND((I180-K180),5)</f>
        <v>3706</v>
      </c>
    </row>
    <row r="181" spans="1:13">
      <c r="A181" s="4"/>
      <c r="B181" s="4"/>
      <c r="C181" s="4"/>
      <c r="D181" s="4"/>
      <c r="E181" s="4"/>
      <c r="F181" s="4"/>
      <c r="G181" s="4" t="s">
        <v>180</v>
      </c>
      <c r="H181" s="4"/>
      <c r="I181" s="12">
        <v>13084</v>
      </c>
      <c r="J181" s="13"/>
      <c r="K181" s="12">
        <v>1793</v>
      </c>
      <c r="L181" s="13"/>
      <c r="M181" s="12">
        <f>ROUND((I181-K181),5)</f>
        <v>11291</v>
      </c>
    </row>
    <row r="182" spans="1:13">
      <c r="A182" s="4"/>
      <c r="B182" s="4"/>
      <c r="C182" s="4"/>
      <c r="D182" s="4"/>
      <c r="E182" s="4"/>
      <c r="F182" s="4"/>
      <c r="G182" s="4" t="s">
        <v>181</v>
      </c>
      <c r="H182" s="4"/>
      <c r="I182" s="12">
        <v>7671</v>
      </c>
      <c r="J182" s="13"/>
      <c r="K182" s="12">
        <v>1747</v>
      </c>
      <c r="L182" s="13"/>
      <c r="M182" s="12">
        <f>ROUND((I182-K182),5)</f>
        <v>5924</v>
      </c>
    </row>
    <row r="183" spans="1:13">
      <c r="A183" s="4"/>
      <c r="B183" s="4"/>
      <c r="C183" s="4"/>
      <c r="D183" s="4"/>
      <c r="E183" s="4"/>
      <c r="F183" s="4"/>
      <c r="G183" s="4" t="s">
        <v>182</v>
      </c>
      <c r="H183" s="4"/>
      <c r="I183" s="12"/>
      <c r="J183" s="13"/>
      <c r="K183" s="12"/>
      <c r="L183" s="13"/>
      <c r="M183" s="12"/>
    </row>
    <row r="184" spans="1:13">
      <c r="A184" s="4"/>
      <c r="B184" s="4"/>
      <c r="C184" s="4"/>
      <c r="D184" s="4"/>
      <c r="E184" s="4"/>
      <c r="F184" s="4"/>
      <c r="G184" s="4"/>
      <c r="H184" s="4" t="s">
        <v>183</v>
      </c>
      <c r="I184" s="12">
        <v>1226</v>
      </c>
      <c r="J184" s="13"/>
      <c r="K184" s="12">
        <v>0</v>
      </c>
      <c r="L184" s="13"/>
      <c r="M184" s="12">
        <f>ROUND((I184-K184),5)</f>
        <v>1226</v>
      </c>
    </row>
    <row r="185" spans="1:13">
      <c r="A185" s="4"/>
      <c r="B185" s="4"/>
      <c r="C185" s="4"/>
      <c r="D185" s="4"/>
      <c r="E185" s="4"/>
      <c r="F185" s="4"/>
      <c r="G185" s="4"/>
      <c r="H185" s="4" t="s">
        <v>184</v>
      </c>
      <c r="I185" s="12">
        <v>9101</v>
      </c>
      <c r="J185" s="13"/>
      <c r="K185" s="12">
        <v>8488</v>
      </c>
      <c r="L185" s="13"/>
      <c r="M185" s="12">
        <f>ROUND((I185-K185),5)</f>
        <v>613</v>
      </c>
    </row>
    <row r="186" spans="1:13" ht="15.75" thickBot="1">
      <c r="A186" s="4"/>
      <c r="B186" s="4"/>
      <c r="C186" s="4"/>
      <c r="D186" s="4"/>
      <c r="E186" s="4"/>
      <c r="F186" s="4"/>
      <c r="G186" s="4"/>
      <c r="H186" s="4" t="s">
        <v>185</v>
      </c>
      <c r="I186" s="14">
        <v>1180</v>
      </c>
      <c r="J186" s="13"/>
      <c r="K186" s="14">
        <v>1402</v>
      </c>
      <c r="L186" s="13"/>
      <c r="M186" s="14">
        <f>ROUND((I186-K186),5)</f>
        <v>-222</v>
      </c>
    </row>
    <row r="187" spans="1:13">
      <c r="A187" s="4"/>
      <c r="B187" s="4"/>
      <c r="C187" s="4"/>
      <c r="D187" s="4"/>
      <c r="E187" s="4"/>
      <c r="F187" s="4"/>
      <c r="G187" s="4" t="s">
        <v>186</v>
      </c>
      <c r="H187" s="4"/>
      <c r="I187" s="12">
        <f>ROUND(SUM(I183:I186),5)</f>
        <v>11507</v>
      </c>
      <c r="J187" s="13"/>
      <c r="K187" s="12">
        <f>ROUND(SUM(K183:K186),5)</f>
        <v>9890</v>
      </c>
      <c r="L187" s="13"/>
      <c r="M187" s="12">
        <f>ROUND((I187-K187),5)</f>
        <v>1617</v>
      </c>
    </row>
    <row r="188" spans="1:13">
      <c r="A188" s="4"/>
      <c r="B188" s="4"/>
      <c r="C188" s="4"/>
      <c r="D188" s="4"/>
      <c r="E188" s="4"/>
      <c r="F188" s="4"/>
      <c r="G188" s="4" t="s">
        <v>187</v>
      </c>
      <c r="H188" s="4"/>
      <c r="I188" s="12"/>
      <c r="J188" s="13"/>
      <c r="K188" s="12"/>
      <c r="L188" s="13"/>
      <c r="M188" s="12"/>
    </row>
    <row r="189" spans="1:13">
      <c r="A189" s="4"/>
      <c r="B189" s="4"/>
      <c r="C189" s="4"/>
      <c r="D189" s="4"/>
      <c r="E189" s="4"/>
      <c r="F189" s="4"/>
      <c r="G189" s="4"/>
      <c r="H189" s="4" t="s">
        <v>188</v>
      </c>
      <c r="I189" s="12">
        <v>294544</v>
      </c>
      <c r="J189" s="13"/>
      <c r="K189" s="12">
        <v>271340</v>
      </c>
      <c r="L189" s="13"/>
      <c r="M189" s="12">
        <f>ROUND((I189-K189),5)</f>
        <v>23204</v>
      </c>
    </row>
    <row r="190" spans="1:13">
      <c r="A190" s="4"/>
      <c r="B190" s="4"/>
      <c r="C190" s="4"/>
      <c r="D190" s="4"/>
      <c r="E190" s="4"/>
      <c r="F190" s="4"/>
      <c r="G190" s="4"/>
      <c r="H190" s="4" t="s">
        <v>189</v>
      </c>
      <c r="I190" s="12">
        <v>384</v>
      </c>
      <c r="J190" s="13"/>
      <c r="K190" s="12">
        <v>70</v>
      </c>
      <c r="L190" s="13"/>
      <c r="M190" s="12">
        <f>ROUND((I190-K190),5)</f>
        <v>314</v>
      </c>
    </row>
    <row r="191" spans="1:13" ht="15.75" thickBot="1">
      <c r="A191" s="4"/>
      <c r="B191" s="4"/>
      <c r="C191" s="4"/>
      <c r="D191" s="4"/>
      <c r="E191" s="4"/>
      <c r="F191" s="4"/>
      <c r="G191" s="4"/>
      <c r="H191" s="4" t="s">
        <v>190</v>
      </c>
      <c r="I191" s="14">
        <v>27595</v>
      </c>
      <c r="J191" s="13"/>
      <c r="K191" s="14">
        <v>25860</v>
      </c>
      <c r="L191" s="13"/>
      <c r="M191" s="14">
        <f>ROUND((I191-K191),5)</f>
        <v>1735</v>
      </c>
    </row>
    <row r="192" spans="1:13">
      <c r="A192" s="4"/>
      <c r="B192" s="4"/>
      <c r="C192" s="4"/>
      <c r="D192" s="4"/>
      <c r="E192" s="4"/>
      <c r="F192" s="4"/>
      <c r="G192" s="4" t="s">
        <v>191</v>
      </c>
      <c r="H192" s="4"/>
      <c r="I192" s="12">
        <f>ROUND(SUM(I188:I191),5)</f>
        <v>322523</v>
      </c>
      <c r="J192" s="13"/>
      <c r="K192" s="12">
        <f>ROUND(SUM(K188:K191),5)</f>
        <v>297270</v>
      </c>
      <c r="L192" s="13"/>
      <c r="M192" s="12">
        <f>ROUND((I192-K192),5)</f>
        <v>25253</v>
      </c>
    </row>
    <row r="193" spans="1:13">
      <c r="A193" s="4"/>
      <c r="B193" s="4"/>
      <c r="C193" s="4"/>
      <c r="D193" s="4"/>
      <c r="E193" s="4"/>
      <c r="F193" s="4"/>
      <c r="G193" s="4" t="s">
        <v>192</v>
      </c>
      <c r="H193" s="4"/>
      <c r="I193" s="12"/>
      <c r="J193" s="13"/>
      <c r="K193" s="12"/>
      <c r="L193" s="13"/>
      <c r="M193" s="12"/>
    </row>
    <row r="194" spans="1:13" ht="15.75" thickBot="1">
      <c r="A194" s="4"/>
      <c r="B194" s="4"/>
      <c r="C194" s="4"/>
      <c r="D194" s="4"/>
      <c r="E194" s="4"/>
      <c r="F194" s="4"/>
      <c r="G194" s="4"/>
      <c r="H194" s="4" t="s">
        <v>193</v>
      </c>
      <c r="I194" s="15">
        <v>660</v>
      </c>
      <c r="J194" s="13"/>
      <c r="K194" s="15">
        <v>250</v>
      </c>
      <c r="L194" s="13"/>
      <c r="M194" s="15">
        <f>ROUND((I194-K194),5)</f>
        <v>410</v>
      </c>
    </row>
    <row r="195" spans="1:13" ht="15.75" thickBot="1">
      <c r="A195" s="4"/>
      <c r="B195" s="4"/>
      <c r="C195" s="4"/>
      <c r="D195" s="4"/>
      <c r="E195" s="4"/>
      <c r="F195" s="4"/>
      <c r="G195" s="4" t="s">
        <v>194</v>
      </c>
      <c r="H195" s="4"/>
      <c r="I195" s="16">
        <f>ROUND(SUM(I193:I194),5)</f>
        <v>660</v>
      </c>
      <c r="J195" s="13"/>
      <c r="K195" s="16">
        <f>ROUND(SUM(K193:K194),5)</f>
        <v>250</v>
      </c>
      <c r="L195" s="13"/>
      <c r="M195" s="16">
        <f>ROUND((I195-K195),5)</f>
        <v>410</v>
      </c>
    </row>
    <row r="196" spans="1:13" ht="15.75" thickBot="1">
      <c r="A196" s="4"/>
      <c r="B196" s="4"/>
      <c r="C196" s="4"/>
      <c r="D196" s="4"/>
      <c r="E196" s="4"/>
      <c r="F196" s="4" t="s">
        <v>195</v>
      </c>
      <c r="G196" s="4"/>
      <c r="H196" s="4"/>
      <c r="I196" s="17">
        <f>ROUND(SUM(I179:I182)+I187+I192+I195,5)</f>
        <v>367785</v>
      </c>
      <c r="J196" s="13"/>
      <c r="K196" s="17">
        <f>ROUND(SUM(K179:K182)+K187+K192+K195,5)</f>
        <v>319584</v>
      </c>
      <c r="L196" s="13"/>
      <c r="M196" s="17">
        <f>ROUND((I196-K196),5)</f>
        <v>48201</v>
      </c>
    </row>
    <row r="197" spans="1:13">
      <c r="A197" s="4"/>
      <c r="B197" s="4"/>
      <c r="C197" s="4"/>
      <c r="D197" s="4"/>
      <c r="E197" s="25" t="s">
        <v>196</v>
      </c>
      <c r="F197" s="25"/>
      <c r="G197" s="25"/>
      <c r="H197" s="25"/>
      <c r="I197" s="26">
        <f>ROUND(I178+I196,5)</f>
        <v>367785</v>
      </c>
      <c r="J197" s="26"/>
      <c r="K197" s="26">
        <f>ROUND(K178+K196,5)</f>
        <v>319584</v>
      </c>
      <c r="L197" s="26"/>
      <c r="M197" s="26">
        <f>ROUND((I197-K197),5)</f>
        <v>48201</v>
      </c>
    </row>
    <row r="198" spans="1:13">
      <c r="A198" s="4"/>
      <c r="B198" s="4"/>
      <c r="C198" s="4"/>
      <c r="D198" s="4"/>
      <c r="E198" s="4" t="s">
        <v>197</v>
      </c>
      <c r="F198" s="4"/>
      <c r="G198" s="4"/>
      <c r="H198" s="4"/>
      <c r="I198" s="12"/>
      <c r="J198" s="13"/>
      <c r="K198" s="12"/>
      <c r="L198" s="13"/>
      <c r="M198" s="12"/>
    </row>
    <row r="199" spans="1:13">
      <c r="A199" s="4"/>
      <c r="B199" s="4"/>
      <c r="C199" s="4"/>
      <c r="D199" s="4"/>
      <c r="E199" s="4"/>
      <c r="F199" s="4" t="s">
        <v>198</v>
      </c>
      <c r="G199" s="4"/>
      <c r="H199" s="4"/>
      <c r="I199" s="12">
        <v>3088</v>
      </c>
      <c r="J199" s="13"/>
      <c r="K199" s="12">
        <v>95</v>
      </c>
      <c r="L199" s="13"/>
      <c r="M199" s="12">
        <f>ROUND((I199-K199),5)</f>
        <v>2993</v>
      </c>
    </row>
    <row r="200" spans="1:13">
      <c r="A200" s="4"/>
      <c r="B200" s="4"/>
      <c r="C200" s="4"/>
      <c r="D200" s="4"/>
      <c r="E200" s="4"/>
      <c r="F200" s="4" t="s">
        <v>199</v>
      </c>
      <c r="G200" s="4"/>
      <c r="H200" s="4"/>
      <c r="I200" s="12"/>
      <c r="J200" s="13"/>
      <c r="K200" s="12"/>
      <c r="L200" s="13"/>
      <c r="M200" s="12"/>
    </row>
    <row r="201" spans="1:13">
      <c r="A201" s="4"/>
      <c r="B201" s="4"/>
      <c r="C201" s="4"/>
      <c r="D201" s="4"/>
      <c r="E201" s="4"/>
      <c r="F201" s="4"/>
      <c r="G201" s="4" t="s">
        <v>200</v>
      </c>
      <c r="H201" s="4"/>
      <c r="I201" s="12">
        <v>2022</v>
      </c>
      <c r="J201" s="13"/>
      <c r="K201" s="12">
        <v>1886</v>
      </c>
      <c r="L201" s="13"/>
      <c r="M201" s="12">
        <f>ROUND((I201-K201),5)</f>
        <v>136</v>
      </c>
    </row>
    <row r="202" spans="1:13">
      <c r="A202" s="4"/>
      <c r="B202" s="4"/>
      <c r="C202" s="4"/>
      <c r="D202" s="4"/>
      <c r="E202" s="4"/>
      <c r="F202" s="4"/>
      <c r="G202" s="4" t="s">
        <v>201</v>
      </c>
      <c r="H202" s="4"/>
      <c r="I202" s="12">
        <v>0</v>
      </c>
      <c r="J202" s="13"/>
      <c r="K202" s="12">
        <v>417</v>
      </c>
      <c r="L202" s="13"/>
      <c r="M202" s="12">
        <f>ROUND((I202-K202),5)</f>
        <v>-417</v>
      </c>
    </row>
    <row r="203" spans="1:13">
      <c r="A203" s="4"/>
      <c r="B203" s="4"/>
      <c r="C203" s="4"/>
      <c r="D203" s="4"/>
      <c r="E203" s="4"/>
      <c r="F203" s="4"/>
      <c r="G203" s="4" t="s">
        <v>202</v>
      </c>
      <c r="H203" s="4"/>
      <c r="I203" s="12">
        <v>6139</v>
      </c>
      <c r="J203" s="13"/>
      <c r="K203" s="12">
        <v>1144</v>
      </c>
      <c r="L203" s="13"/>
      <c r="M203" s="12">
        <f>ROUND((I203-K203),5)</f>
        <v>4995</v>
      </c>
    </row>
    <row r="204" spans="1:13" ht="15.75" thickBot="1">
      <c r="A204" s="4"/>
      <c r="B204" s="4"/>
      <c r="C204" s="4"/>
      <c r="D204" s="4"/>
      <c r="E204" s="4"/>
      <c r="F204" s="4"/>
      <c r="G204" s="4" t="s">
        <v>203</v>
      </c>
      <c r="H204" s="4"/>
      <c r="I204" s="14">
        <v>6780</v>
      </c>
      <c r="J204" s="13"/>
      <c r="K204" s="14">
        <v>1717</v>
      </c>
      <c r="L204" s="13"/>
      <c r="M204" s="14">
        <f>ROUND((I204-K204),5)</f>
        <v>5063</v>
      </c>
    </row>
    <row r="205" spans="1:13">
      <c r="A205" s="4"/>
      <c r="B205" s="4"/>
      <c r="C205" s="4"/>
      <c r="D205" s="4"/>
      <c r="E205" s="4"/>
      <c r="F205" s="4" t="s">
        <v>204</v>
      </c>
      <c r="G205" s="4"/>
      <c r="H205" s="4"/>
      <c r="I205" s="12">
        <f>ROUND(SUM(I200:I204),5)</f>
        <v>14941</v>
      </c>
      <c r="J205" s="13"/>
      <c r="K205" s="12">
        <f>ROUND(SUM(K200:K204),5)</f>
        <v>5164</v>
      </c>
      <c r="L205" s="13"/>
      <c r="M205" s="12">
        <f>ROUND((I205-K205),5)</f>
        <v>9777</v>
      </c>
    </row>
    <row r="206" spans="1:13">
      <c r="A206" s="4"/>
      <c r="B206" s="4"/>
      <c r="C206" s="4"/>
      <c r="D206" s="4"/>
      <c r="E206" s="4"/>
      <c r="F206" s="4" t="s">
        <v>205</v>
      </c>
      <c r="G206" s="4"/>
      <c r="H206" s="4"/>
      <c r="I206" s="12"/>
      <c r="J206" s="13"/>
      <c r="K206" s="12"/>
      <c r="L206" s="13"/>
      <c r="M206" s="12"/>
    </row>
    <row r="207" spans="1:13">
      <c r="A207" s="4"/>
      <c r="B207" s="4"/>
      <c r="C207" s="4"/>
      <c r="D207" s="4"/>
      <c r="E207" s="4"/>
      <c r="F207" s="4"/>
      <c r="G207" s="4" t="s">
        <v>206</v>
      </c>
      <c r="H207" s="4"/>
      <c r="I207" s="12">
        <v>196186</v>
      </c>
      <c r="J207" s="13"/>
      <c r="K207" s="12">
        <v>48199</v>
      </c>
      <c r="L207" s="13"/>
      <c r="M207" s="12">
        <f>ROUND((I207-K207),5)</f>
        <v>147987</v>
      </c>
    </row>
    <row r="208" spans="1:13">
      <c r="A208" s="4"/>
      <c r="B208" s="4"/>
      <c r="C208" s="4"/>
      <c r="D208" s="4"/>
      <c r="E208" s="4"/>
      <c r="F208" s="4"/>
      <c r="G208" s="4" t="s">
        <v>207</v>
      </c>
      <c r="H208" s="4"/>
      <c r="I208" s="12">
        <v>29445</v>
      </c>
      <c r="J208" s="13"/>
      <c r="K208" s="12">
        <v>6766</v>
      </c>
      <c r="L208" s="13"/>
      <c r="M208" s="12">
        <f>ROUND((I208-K208),5)</f>
        <v>22679</v>
      </c>
    </row>
    <row r="209" spans="1:13" ht="15.75" thickBot="1">
      <c r="A209" s="4"/>
      <c r="B209" s="4"/>
      <c r="C209" s="4"/>
      <c r="D209" s="4"/>
      <c r="E209" s="4"/>
      <c r="F209" s="4"/>
      <c r="G209" s="4" t="s">
        <v>208</v>
      </c>
      <c r="H209" s="4"/>
      <c r="I209" s="14">
        <v>17356</v>
      </c>
      <c r="J209" s="13"/>
      <c r="K209" s="14">
        <v>4024</v>
      </c>
      <c r="L209" s="13"/>
      <c r="M209" s="14">
        <f>ROUND((I209-K209),5)</f>
        <v>13332</v>
      </c>
    </row>
    <row r="210" spans="1:13">
      <c r="A210" s="4"/>
      <c r="B210" s="4"/>
      <c r="C210" s="4"/>
      <c r="D210" s="4"/>
      <c r="E210" s="4"/>
      <c r="F210" s="4" t="s">
        <v>209</v>
      </c>
      <c r="G210" s="4"/>
      <c r="H210" s="4"/>
      <c r="I210" s="12">
        <f>ROUND(SUM(I206:I209),5)</f>
        <v>242987</v>
      </c>
      <c r="J210" s="13"/>
      <c r="K210" s="12">
        <f>ROUND(SUM(K206:K209),5)</f>
        <v>58989</v>
      </c>
      <c r="L210" s="13"/>
      <c r="M210" s="12">
        <f>ROUND((I210-K210),5)</f>
        <v>183998</v>
      </c>
    </row>
    <row r="211" spans="1:13">
      <c r="A211" s="4"/>
      <c r="B211" s="4"/>
      <c r="C211" s="4"/>
      <c r="D211" s="4"/>
      <c r="E211" s="4"/>
      <c r="F211" s="4" t="s">
        <v>210</v>
      </c>
      <c r="G211" s="4"/>
      <c r="H211" s="4"/>
      <c r="I211" s="12"/>
      <c r="J211" s="13"/>
      <c r="K211" s="12"/>
      <c r="L211" s="13"/>
      <c r="M211" s="12"/>
    </row>
    <row r="212" spans="1:13">
      <c r="A212" s="4"/>
      <c r="B212" s="4"/>
      <c r="C212" s="4"/>
      <c r="D212" s="4"/>
      <c r="E212" s="4"/>
      <c r="F212" s="4"/>
      <c r="G212" s="4" t="s">
        <v>211</v>
      </c>
      <c r="H212" s="4"/>
      <c r="I212" s="12">
        <v>1519</v>
      </c>
      <c r="J212" s="13"/>
      <c r="K212" s="12">
        <v>1127</v>
      </c>
      <c r="L212" s="13"/>
      <c r="M212" s="12">
        <f>ROUND((I212-K212),5)</f>
        <v>392</v>
      </c>
    </row>
    <row r="213" spans="1:13" ht="15.75" thickBot="1">
      <c r="A213" s="4"/>
      <c r="B213" s="4"/>
      <c r="C213" s="4"/>
      <c r="D213" s="4"/>
      <c r="E213" s="4"/>
      <c r="F213" s="4"/>
      <c r="G213" s="4" t="s">
        <v>212</v>
      </c>
      <c r="H213" s="4"/>
      <c r="I213" s="15">
        <v>336</v>
      </c>
      <c r="J213" s="13"/>
      <c r="K213" s="15">
        <v>0</v>
      </c>
      <c r="L213" s="13"/>
      <c r="M213" s="15">
        <f>ROUND((I213-K213),5)</f>
        <v>336</v>
      </c>
    </row>
    <row r="214" spans="1:13" ht="15.75" thickBot="1">
      <c r="A214" s="4"/>
      <c r="B214" s="4"/>
      <c r="C214" s="4"/>
      <c r="D214" s="4"/>
      <c r="E214" s="4"/>
      <c r="F214" s="4" t="s">
        <v>213</v>
      </c>
      <c r="G214" s="4"/>
      <c r="H214" s="4"/>
      <c r="I214" s="17">
        <f>ROUND(SUM(I211:I213),5)</f>
        <v>1855</v>
      </c>
      <c r="J214" s="13"/>
      <c r="K214" s="17">
        <f>ROUND(SUM(K211:K213),5)</f>
        <v>1127</v>
      </c>
      <c r="L214" s="13"/>
      <c r="M214" s="17">
        <f>ROUND((I214-K214),5)</f>
        <v>728</v>
      </c>
    </row>
    <row r="215" spans="1:13">
      <c r="A215" s="4"/>
      <c r="B215" s="4"/>
      <c r="C215" s="4"/>
      <c r="D215" s="4"/>
      <c r="E215" s="25" t="s">
        <v>214</v>
      </c>
      <c r="F215" s="25"/>
      <c r="G215" s="25"/>
      <c r="H215" s="25"/>
      <c r="I215" s="26">
        <f>ROUND(SUM(I198:I199)+I205+I210+I214,5)</f>
        <v>262871</v>
      </c>
      <c r="J215" s="26"/>
      <c r="K215" s="26">
        <f>ROUND(SUM(K198:K199)+K205+K210+K214,5)</f>
        <v>65375</v>
      </c>
      <c r="L215" s="26"/>
      <c r="M215" s="26">
        <f>ROUND((I215-K215),5)</f>
        <v>197496</v>
      </c>
    </row>
    <row r="216" spans="1:13">
      <c r="A216" s="4"/>
      <c r="B216" s="4"/>
      <c r="C216" s="4"/>
      <c r="D216" s="4"/>
      <c r="E216" s="4" t="s">
        <v>215</v>
      </c>
      <c r="F216" s="4"/>
      <c r="G216" s="4"/>
      <c r="H216" s="4"/>
      <c r="I216" s="12"/>
      <c r="J216" s="13"/>
      <c r="K216" s="12"/>
      <c r="L216" s="13"/>
      <c r="M216" s="12"/>
    </row>
    <row r="217" spans="1:13">
      <c r="A217" s="4"/>
      <c r="B217" s="4"/>
      <c r="C217" s="4"/>
      <c r="D217" s="4"/>
      <c r="E217" s="4"/>
      <c r="F217" s="4" t="s">
        <v>216</v>
      </c>
      <c r="G217" s="4"/>
      <c r="H217" s="4"/>
      <c r="I217" s="12">
        <v>266</v>
      </c>
      <c r="J217" s="13"/>
      <c r="K217" s="12">
        <v>791</v>
      </c>
      <c r="L217" s="13"/>
      <c r="M217" s="12">
        <f>ROUND((I217-K217),5)</f>
        <v>-525</v>
      </c>
    </row>
    <row r="218" spans="1:13">
      <c r="A218" s="4"/>
      <c r="B218" s="4"/>
      <c r="C218" s="4"/>
      <c r="D218" s="4"/>
      <c r="E218" s="4"/>
      <c r="F218" s="4" t="s">
        <v>217</v>
      </c>
      <c r="G218" s="4"/>
      <c r="H218" s="4"/>
      <c r="I218" s="12"/>
      <c r="J218" s="13"/>
      <c r="K218" s="12"/>
      <c r="L218" s="13"/>
      <c r="M218" s="12"/>
    </row>
    <row r="219" spans="1:13">
      <c r="A219" s="4"/>
      <c r="B219" s="4"/>
      <c r="C219" s="4"/>
      <c r="D219" s="4"/>
      <c r="E219" s="4"/>
      <c r="F219" s="4"/>
      <c r="G219" s="4" t="s">
        <v>218</v>
      </c>
      <c r="H219" s="4"/>
      <c r="I219" s="12">
        <v>-7578</v>
      </c>
      <c r="J219" s="13"/>
      <c r="K219" s="12">
        <v>1658</v>
      </c>
      <c r="L219" s="13"/>
      <c r="M219" s="12">
        <f>ROUND((I219-K219),5)</f>
        <v>-9236</v>
      </c>
    </row>
    <row r="220" spans="1:13" ht="15.75" thickBot="1">
      <c r="A220" s="4"/>
      <c r="B220" s="4"/>
      <c r="C220" s="4"/>
      <c r="D220" s="4"/>
      <c r="E220" s="4"/>
      <c r="F220" s="4"/>
      <c r="G220" s="4" t="s">
        <v>219</v>
      </c>
      <c r="H220" s="4"/>
      <c r="I220" s="14">
        <v>97</v>
      </c>
      <c r="J220" s="13"/>
      <c r="K220" s="14">
        <v>66</v>
      </c>
      <c r="L220" s="13"/>
      <c r="M220" s="14">
        <f>ROUND((I220-K220),5)</f>
        <v>31</v>
      </c>
    </row>
    <row r="221" spans="1:13">
      <c r="A221" s="4"/>
      <c r="B221" s="4"/>
      <c r="C221" s="4"/>
      <c r="D221" s="4"/>
      <c r="E221" s="4"/>
      <c r="F221" s="4" t="s">
        <v>220</v>
      </c>
      <c r="G221" s="4"/>
      <c r="H221" s="4"/>
      <c r="I221" s="12">
        <f>ROUND(SUM(I218:I220),5)</f>
        <v>-7481</v>
      </c>
      <c r="J221" s="13"/>
      <c r="K221" s="12">
        <f>ROUND(SUM(K218:K220),5)</f>
        <v>1724</v>
      </c>
      <c r="L221" s="13"/>
      <c r="M221" s="12">
        <f>ROUND((I221-K221),5)</f>
        <v>-9205</v>
      </c>
    </row>
    <row r="222" spans="1:13">
      <c r="A222" s="4"/>
      <c r="B222" s="4"/>
      <c r="C222" s="4"/>
      <c r="D222" s="4"/>
      <c r="E222" s="4"/>
      <c r="F222" s="4" t="s">
        <v>221</v>
      </c>
      <c r="G222" s="4"/>
      <c r="H222" s="4"/>
      <c r="I222" s="12"/>
      <c r="J222" s="13"/>
      <c r="K222" s="12"/>
      <c r="L222" s="13"/>
      <c r="M222" s="12"/>
    </row>
    <row r="223" spans="1:13">
      <c r="A223" s="4"/>
      <c r="B223" s="4"/>
      <c r="C223" s="4"/>
      <c r="D223" s="4"/>
      <c r="E223" s="4"/>
      <c r="F223" s="4"/>
      <c r="G223" s="4" t="s">
        <v>222</v>
      </c>
      <c r="H223" s="4"/>
      <c r="I223" s="12">
        <v>3732</v>
      </c>
      <c r="J223" s="13"/>
      <c r="K223" s="12">
        <v>3080</v>
      </c>
      <c r="L223" s="13"/>
      <c r="M223" s="12">
        <f>ROUND((I223-K223),5)</f>
        <v>652</v>
      </c>
    </row>
    <row r="224" spans="1:13" ht="15.75" thickBot="1">
      <c r="A224" s="4"/>
      <c r="B224" s="4"/>
      <c r="C224" s="4"/>
      <c r="D224" s="4"/>
      <c r="E224" s="4"/>
      <c r="F224" s="4"/>
      <c r="G224" s="4" t="s">
        <v>223</v>
      </c>
      <c r="H224" s="4"/>
      <c r="I224" s="15">
        <v>6101</v>
      </c>
      <c r="J224" s="13"/>
      <c r="K224" s="15">
        <v>4337</v>
      </c>
      <c r="L224" s="13"/>
      <c r="M224" s="15">
        <f>ROUND((I224-K224),5)</f>
        <v>1764</v>
      </c>
    </row>
    <row r="225" spans="1:13" ht="15.75" thickBot="1">
      <c r="A225" s="4"/>
      <c r="B225" s="4"/>
      <c r="C225" s="4"/>
      <c r="D225" s="4"/>
      <c r="E225" s="4"/>
      <c r="F225" s="4" t="s">
        <v>224</v>
      </c>
      <c r="G225" s="4"/>
      <c r="H225" s="4"/>
      <c r="I225" s="17">
        <f>ROUND(SUM(I222:I224),5)</f>
        <v>9833</v>
      </c>
      <c r="J225" s="13"/>
      <c r="K225" s="17">
        <f>ROUND(SUM(K222:K224),5)</f>
        <v>7417</v>
      </c>
      <c r="L225" s="13"/>
      <c r="M225" s="17">
        <f>ROUND((I225-K225),5)</f>
        <v>2416</v>
      </c>
    </row>
    <row r="226" spans="1:13">
      <c r="A226" s="4"/>
      <c r="B226" s="4"/>
      <c r="C226" s="4"/>
      <c r="D226" s="4"/>
      <c r="E226" s="25" t="s">
        <v>225</v>
      </c>
      <c r="F226" s="25"/>
      <c r="G226" s="25"/>
      <c r="H226" s="25"/>
      <c r="I226" s="26">
        <f>ROUND(SUM(I216:I217)+I221+I225,5)</f>
        <v>2618</v>
      </c>
      <c r="J226" s="26"/>
      <c r="K226" s="26">
        <f>ROUND(SUM(K216:K217)+K221+K225,5)</f>
        <v>9932</v>
      </c>
      <c r="L226" s="26"/>
      <c r="M226" s="26">
        <f>ROUND((I226-K226),5)</f>
        <v>-7314</v>
      </c>
    </row>
    <row r="227" spans="1:13">
      <c r="A227" s="4"/>
      <c r="B227" s="4"/>
      <c r="C227" s="4"/>
      <c r="D227" s="4"/>
      <c r="E227" s="4" t="s">
        <v>226</v>
      </c>
      <c r="F227" s="4"/>
      <c r="G227" s="4"/>
      <c r="H227" s="4"/>
      <c r="I227" s="12"/>
      <c r="J227" s="13"/>
      <c r="K227" s="12"/>
      <c r="L227" s="13"/>
      <c r="M227" s="12"/>
    </row>
    <row r="228" spans="1:13">
      <c r="A228" s="4"/>
      <c r="B228" s="4"/>
      <c r="C228" s="4"/>
      <c r="D228" s="4"/>
      <c r="E228" s="4"/>
      <c r="F228" s="4" t="s">
        <v>227</v>
      </c>
      <c r="G228" s="4"/>
      <c r="H228" s="4"/>
      <c r="I228" s="12"/>
      <c r="J228" s="13"/>
      <c r="K228" s="12"/>
      <c r="L228" s="13"/>
      <c r="M228" s="12"/>
    </row>
    <row r="229" spans="1:13">
      <c r="A229" s="4"/>
      <c r="B229" s="4"/>
      <c r="C229" s="4"/>
      <c r="D229" s="4"/>
      <c r="E229" s="4"/>
      <c r="F229" s="4"/>
      <c r="G229" s="4" t="s">
        <v>228</v>
      </c>
      <c r="H229" s="4"/>
      <c r="I229" s="12">
        <v>1031</v>
      </c>
      <c r="J229" s="13"/>
      <c r="K229" s="12">
        <v>3660</v>
      </c>
      <c r="L229" s="13"/>
      <c r="M229" s="12">
        <f>ROUND((I229-K229),5)</f>
        <v>-2629</v>
      </c>
    </row>
    <row r="230" spans="1:13">
      <c r="A230" s="4"/>
      <c r="B230" s="4"/>
      <c r="C230" s="4"/>
      <c r="D230" s="4"/>
      <c r="E230" s="4"/>
      <c r="F230" s="4"/>
      <c r="G230" s="4" t="s">
        <v>229</v>
      </c>
      <c r="H230" s="4"/>
      <c r="I230" s="12">
        <v>750</v>
      </c>
      <c r="J230" s="13"/>
      <c r="K230" s="12">
        <v>649</v>
      </c>
      <c r="L230" s="13"/>
      <c r="M230" s="12">
        <f>ROUND((I230-K230),5)</f>
        <v>101</v>
      </c>
    </row>
    <row r="231" spans="1:13">
      <c r="A231" s="4"/>
      <c r="B231" s="4"/>
      <c r="C231" s="4"/>
      <c r="D231" s="4"/>
      <c r="E231" s="4"/>
      <c r="F231" s="4"/>
      <c r="G231" s="4" t="s">
        <v>230</v>
      </c>
      <c r="H231" s="4"/>
      <c r="I231" s="12"/>
      <c r="J231" s="13"/>
      <c r="K231" s="12"/>
      <c r="L231" s="13"/>
      <c r="M231" s="12"/>
    </row>
    <row r="232" spans="1:13">
      <c r="A232" s="4"/>
      <c r="B232" s="4"/>
      <c r="C232" s="4"/>
      <c r="D232" s="4"/>
      <c r="E232" s="4"/>
      <c r="F232" s="4"/>
      <c r="G232" s="4"/>
      <c r="H232" s="4" t="s">
        <v>231</v>
      </c>
      <c r="I232" s="12">
        <v>16559</v>
      </c>
      <c r="J232" s="13"/>
      <c r="K232" s="12">
        <v>8960</v>
      </c>
      <c r="L232" s="13"/>
      <c r="M232" s="12">
        <f>ROUND((I232-K232),5)</f>
        <v>7599</v>
      </c>
    </row>
    <row r="233" spans="1:13" ht="15.75" thickBot="1">
      <c r="A233" s="4"/>
      <c r="B233" s="4"/>
      <c r="C233" s="4"/>
      <c r="D233" s="4"/>
      <c r="E233" s="4"/>
      <c r="F233" s="4"/>
      <c r="G233" s="4"/>
      <c r="H233" s="4" t="s">
        <v>232</v>
      </c>
      <c r="I233" s="14">
        <v>0</v>
      </c>
      <c r="J233" s="13"/>
      <c r="K233" s="14">
        <v>583</v>
      </c>
      <c r="L233" s="13"/>
      <c r="M233" s="14">
        <f>ROUND((I233-K233),5)</f>
        <v>-583</v>
      </c>
    </row>
    <row r="234" spans="1:13">
      <c r="A234" s="4"/>
      <c r="B234" s="4"/>
      <c r="C234" s="4"/>
      <c r="D234" s="4"/>
      <c r="E234" s="4"/>
      <c r="F234" s="4"/>
      <c r="G234" s="4" t="s">
        <v>233</v>
      </c>
      <c r="H234" s="4"/>
      <c r="I234" s="12">
        <f>ROUND(SUM(I231:I233),5)</f>
        <v>16559</v>
      </c>
      <c r="J234" s="13"/>
      <c r="K234" s="12">
        <f>ROUND(SUM(K231:K233),5)</f>
        <v>9543</v>
      </c>
      <c r="L234" s="13"/>
      <c r="M234" s="12">
        <f>ROUND((I234-K234),5)</f>
        <v>7016</v>
      </c>
    </row>
    <row r="235" spans="1:13">
      <c r="A235" s="4"/>
      <c r="B235" s="4"/>
      <c r="C235" s="4"/>
      <c r="D235" s="4"/>
      <c r="E235" s="4"/>
      <c r="F235" s="4"/>
      <c r="G235" s="4" t="s">
        <v>234</v>
      </c>
      <c r="H235" s="4"/>
      <c r="I235" s="12"/>
      <c r="J235" s="13"/>
      <c r="K235" s="12"/>
      <c r="L235" s="13"/>
      <c r="M235" s="12"/>
    </row>
    <row r="236" spans="1:13">
      <c r="A236" s="4"/>
      <c r="B236" s="4"/>
      <c r="C236" s="4"/>
      <c r="D236" s="4"/>
      <c r="E236" s="4"/>
      <c r="F236" s="4"/>
      <c r="G236" s="4"/>
      <c r="H236" s="4" t="s">
        <v>235</v>
      </c>
      <c r="I236" s="12">
        <v>192730</v>
      </c>
      <c r="J236" s="13"/>
      <c r="K236" s="12">
        <v>209459</v>
      </c>
      <c r="L236" s="13"/>
      <c r="M236" s="12">
        <f>ROUND((I236-K236),5)</f>
        <v>-16729</v>
      </c>
    </row>
    <row r="237" spans="1:13" ht="15.75" thickBot="1">
      <c r="A237" s="4"/>
      <c r="B237" s="4"/>
      <c r="C237" s="4"/>
      <c r="D237" s="4"/>
      <c r="E237" s="4"/>
      <c r="F237" s="4"/>
      <c r="G237" s="4"/>
      <c r="H237" s="4" t="s">
        <v>236</v>
      </c>
      <c r="I237" s="14">
        <v>18019</v>
      </c>
      <c r="J237" s="13"/>
      <c r="K237" s="14">
        <v>20569</v>
      </c>
      <c r="L237" s="13"/>
      <c r="M237" s="14">
        <f>ROUND((I237-K237),5)</f>
        <v>-2550</v>
      </c>
    </row>
    <row r="238" spans="1:13">
      <c r="A238" s="4"/>
      <c r="B238" s="4"/>
      <c r="C238" s="4"/>
      <c r="D238" s="4"/>
      <c r="E238" s="4"/>
      <c r="F238" s="4"/>
      <c r="G238" s="4" t="s">
        <v>237</v>
      </c>
      <c r="H238" s="4"/>
      <c r="I238" s="12">
        <f>ROUND(SUM(I235:I237),5)</f>
        <v>210749</v>
      </c>
      <c r="J238" s="13"/>
      <c r="K238" s="12">
        <f>ROUND(SUM(K235:K237),5)</f>
        <v>230028</v>
      </c>
      <c r="L238" s="13"/>
      <c r="M238" s="12">
        <f>ROUND((I238-K238),5)</f>
        <v>-19279</v>
      </c>
    </row>
    <row r="239" spans="1:13">
      <c r="A239" s="4"/>
      <c r="B239" s="4"/>
      <c r="C239" s="4"/>
      <c r="D239" s="4"/>
      <c r="E239" s="4"/>
      <c r="F239" s="4"/>
      <c r="G239" s="4" t="s">
        <v>238</v>
      </c>
      <c r="H239" s="4"/>
      <c r="I239" s="12"/>
      <c r="J239" s="13"/>
      <c r="K239" s="12"/>
      <c r="L239" s="13"/>
      <c r="M239" s="12"/>
    </row>
    <row r="240" spans="1:13">
      <c r="A240" s="4"/>
      <c r="B240" s="4"/>
      <c r="C240" s="4"/>
      <c r="D240" s="4"/>
      <c r="E240" s="4"/>
      <c r="F240" s="4"/>
      <c r="G240" s="4"/>
      <c r="H240" s="4" t="s">
        <v>239</v>
      </c>
      <c r="I240" s="12">
        <v>0</v>
      </c>
      <c r="J240" s="13"/>
      <c r="K240" s="12">
        <v>83439</v>
      </c>
      <c r="L240" s="13"/>
      <c r="M240" s="12">
        <f t="shared" ref="M240:M245" si="9">ROUND((I240-K240),5)</f>
        <v>-83439</v>
      </c>
    </row>
    <row r="241" spans="1:13">
      <c r="A241" s="4"/>
      <c r="B241" s="4"/>
      <c r="C241" s="4"/>
      <c r="D241" s="4"/>
      <c r="E241" s="4"/>
      <c r="F241" s="4"/>
      <c r="G241" s="4"/>
      <c r="H241" s="4" t="s">
        <v>240</v>
      </c>
      <c r="I241" s="12">
        <v>0</v>
      </c>
      <c r="J241" s="13"/>
      <c r="K241" s="12">
        <v>7894</v>
      </c>
      <c r="L241" s="13"/>
      <c r="M241" s="12">
        <f t="shared" si="9"/>
        <v>-7894</v>
      </c>
    </row>
    <row r="242" spans="1:13" ht="15.75" thickBot="1">
      <c r="A242" s="4"/>
      <c r="B242" s="4"/>
      <c r="C242" s="4"/>
      <c r="D242" s="4"/>
      <c r="E242" s="4"/>
      <c r="F242" s="4"/>
      <c r="G242" s="4"/>
      <c r="H242" s="4" t="s">
        <v>241</v>
      </c>
      <c r="I242" s="15">
        <v>0</v>
      </c>
      <c r="J242" s="13"/>
      <c r="K242" s="15">
        <v>-10025</v>
      </c>
      <c r="L242" s="13"/>
      <c r="M242" s="15">
        <f t="shared" si="9"/>
        <v>10025</v>
      </c>
    </row>
    <row r="243" spans="1:13" ht="15.75" thickBot="1">
      <c r="A243" s="4"/>
      <c r="B243" s="4"/>
      <c r="C243" s="4"/>
      <c r="D243" s="4"/>
      <c r="E243" s="4"/>
      <c r="F243" s="4"/>
      <c r="G243" s="4" t="s">
        <v>242</v>
      </c>
      <c r="H243" s="4"/>
      <c r="I243" s="16">
        <f>ROUND(SUM(I239:I242),5)</f>
        <v>0</v>
      </c>
      <c r="J243" s="13"/>
      <c r="K243" s="16">
        <f>ROUND(SUM(K239:K242),5)</f>
        <v>81308</v>
      </c>
      <c r="L243" s="13"/>
      <c r="M243" s="16">
        <f t="shared" si="9"/>
        <v>-81308</v>
      </c>
    </row>
    <row r="244" spans="1:13" ht="15.75" thickBot="1">
      <c r="A244" s="4"/>
      <c r="B244" s="4"/>
      <c r="C244" s="4"/>
      <c r="D244" s="4"/>
      <c r="E244" s="4"/>
      <c r="F244" s="4" t="s">
        <v>243</v>
      </c>
      <c r="G244" s="4"/>
      <c r="H244" s="4"/>
      <c r="I244" s="17">
        <f>ROUND(SUM(I228:I230)+I234+I238+I243,5)</f>
        <v>229089</v>
      </c>
      <c r="J244" s="13"/>
      <c r="K244" s="17">
        <f>ROUND(SUM(K228:K230)+K234+K238+K243,5)</f>
        <v>325188</v>
      </c>
      <c r="L244" s="13"/>
      <c r="M244" s="17">
        <f t="shared" si="9"/>
        <v>-96099</v>
      </c>
    </row>
    <row r="245" spans="1:13">
      <c r="A245" s="4"/>
      <c r="B245" s="4"/>
      <c r="C245" s="4"/>
      <c r="D245" s="4"/>
      <c r="E245" s="25" t="s">
        <v>244</v>
      </c>
      <c r="F245" s="25"/>
      <c r="G245" s="25"/>
      <c r="H245" s="25"/>
      <c r="I245" s="26">
        <f>ROUND(I227+I244,5)</f>
        <v>229089</v>
      </c>
      <c r="J245" s="26"/>
      <c r="K245" s="26">
        <f>ROUND(K227+K244,5)</f>
        <v>325188</v>
      </c>
      <c r="L245" s="26"/>
      <c r="M245" s="26">
        <f t="shared" si="9"/>
        <v>-96099</v>
      </c>
    </row>
    <row r="246" spans="1:13">
      <c r="A246" s="4"/>
      <c r="B246" s="4"/>
      <c r="C246" s="4"/>
      <c r="D246" s="4"/>
      <c r="E246" s="4" t="s">
        <v>245</v>
      </c>
      <c r="F246" s="4"/>
      <c r="G246" s="4"/>
      <c r="H246" s="4"/>
      <c r="I246" s="12"/>
      <c r="J246" s="13"/>
      <c r="K246" s="12"/>
      <c r="L246" s="13"/>
      <c r="M246" s="12"/>
    </row>
    <row r="247" spans="1:13">
      <c r="A247" s="4"/>
      <c r="B247" s="4"/>
      <c r="C247" s="4"/>
      <c r="D247" s="4"/>
      <c r="E247" s="4"/>
      <c r="F247" s="4" t="s">
        <v>246</v>
      </c>
      <c r="G247" s="4"/>
      <c r="H247" s="4"/>
      <c r="I247" s="12">
        <v>7482</v>
      </c>
      <c r="J247" s="13"/>
      <c r="K247" s="12">
        <v>3681</v>
      </c>
      <c r="L247" s="13"/>
      <c r="M247" s="12">
        <f t="shared" ref="M247:M256" si="10">ROUND((I247-K247),5)</f>
        <v>3801</v>
      </c>
    </row>
    <row r="248" spans="1:13">
      <c r="A248" s="4"/>
      <c r="B248" s="4"/>
      <c r="C248" s="4"/>
      <c r="D248" s="4"/>
      <c r="E248" s="4"/>
      <c r="F248" s="4" t="s">
        <v>247</v>
      </c>
      <c r="G248" s="4"/>
      <c r="H248" s="4"/>
      <c r="I248" s="12">
        <v>0</v>
      </c>
      <c r="J248" s="13"/>
      <c r="K248" s="12">
        <v>0</v>
      </c>
      <c r="L248" s="13"/>
      <c r="M248" s="12">
        <f t="shared" si="10"/>
        <v>0</v>
      </c>
    </row>
    <row r="249" spans="1:13">
      <c r="A249" s="4"/>
      <c r="B249" s="4"/>
      <c r="C249" s="4"/>
      <c r="D249" s="4"/>
      <c r="E249" s="4"/>
      <c r="F249" s="4" t="s">
        <v>248</v>
      </c>
      <c r="G249" s="4"/>
      <c r="H249" s="4"/>
      <c r="I249" s="12">
        <v>0</v>
      </c>
      <c r="J249" s="13"/>
      <c r="K249" s="12">
        <v>10013</v>
      </c>
      <c r="L249" s="13"/>
      <c r="M249" s="12">
        <f t="shared" si="10"/>
        <v>-10013</v>
      </c>
    </row>
    <row r="250" spans="1:13">
      <c r="A250" s="4"/>
      <c r="B250" s="4"/>
      <c r="C250" s="4"/>
      <c r="D250" s="4"/>
      <c r="E250" s="4"/>
      <c r="F250" s="4" t="s">
        <v>249</v>
      </c>
      <c r="G250" s="4"/>
      <c r="H250" s="4"/>
      <c r="I250" s="12">
        <v>6249</v>
      </c>
      <c r="J250" s="13"/>
      <c r="K250" s="12">
        <v>5790</v>
      </c>
      <c r="L250" s="13"/>
      <c r="M250" s="12">
        <f t="shared" si="10"/>
        <v>459</v>
      </c>
    </row>
    <row r="251" spans="1:13">
      <c r="A251" s="4"/>
      <c r="B251" s="4"/>
      <c r="C251" s="4"/>
      <c r="D251" s="4"/>
      <c r="E251" s="4"/>
      <c r="F251" s="4" t="s">
        <v>250</v>
      </c>
      <c r="G251" s="4"/>
      <c r="H251" s="4"/>
      <c r="I251" s="12">
        <v>29487</v>
      </c>
      <c r="J251" s="13"/>
      <c r="K251" s="12">
        <v>36595</v>
      </c>
      <c r="L251" s="13"/>
      <c r="M251" s="12">
        <f t="shared" si="10"/>
        <v>-7108</v>
      </c>
    </row>
    <row r="252" spans="1:13" ht="15.75" thickBot="1">
      <c r="A252" s="4"/>
      <c r="B252" s="4"/>
      <c r="C252" s="4"/>
      <c r="D252" s="4"/>
      <c r="E252" s="4"/>
      <c r="F252" s="4" t="s">
        <v>251</v>
      </c>
      <c r="G252" s="4"/>
      <c r="H252" s="4"/>
      <c r="I252" s="14">
        <v>50100</v>
      </c>
      <c r="J252" s="13"/>
      <c r="K252" s="14">
        <v>22499</v>
      </c>
      <c r="L252" s="13"/>
      <c r="M252" s="14">
        <f t="shared" si="10"/>
        <v>27601</v>
      </c>
    </row>
    <row r="253" spans="1:13">
      <c r="A253" s="4"/>
      <c r="B253" s="4"/>
      <c r="C253" s="4"/>
      <c r="D253" s="4"/>
      <c r="E253" s="25" t="s">
        <v>252</v>
      </c>
      <c r="F253" s="25"/>
      <c r="G253" s="25"/>
      <c r="H253" s="25"/>
      <c r="I253" s="26">
        <f>ROUND(SUM(I246:I252),5)</f>
        <v>93318</v>
      </c>
      <c r="J253" s="26"/>
      <c r="K253" s="26">
        <f>ROUND(SUM(K246:K252),5)</f>
        <v>78578</v>
      </c>
      <c r="L253" s="26"/>
      <c r="M253" s="26">
        <f t="shared" si="10"/>
        <v>14740</v>
      </c>
    </row>
    <row r="254" spans="1:13" ht="15.75" thickBot="1">
      <c r="A254" s="4"/>
      <c r="B254" s="4"/>
      <c r="C254" s="4"/>
      <c r="D254" s="4"/>
      <c r="E254" s="4" t="s">
        <v>253</v>
      </c>
      <c r="F254" s="4"/>
      <c r="G254" s="4"/>
      <c r="H254" s="4"/>
      <c r="I254" s="15">
        <v>0</v>
      </c>
      <c r="J254" s="13"/>
      <c r="K254" s="15">
        <v>105</v>
      </c>
      <c r="L254" s="13"/>
      <c r="M254" s="15">
        <f t="shared" si="10"/>
        <v>-105</v>
      </c>
    </row>
    <row r="255" spans="1:13" ht="15.75" thickBot="1">
      <c r="A255" s="4"/>
      <c r="B255" s="4"/>
      <c r="C255" s="4"/>
      <c r="D255" s="21" t="s">
        <v>254</v>
      </c>
      <c r="E255" s="21"/>
      <c r="F255" s="21"/>
      <c r="G255" s="21"/>
      <c r="H255" s="21"/>
      <c r="I255" s="22">
        <f>ROUND(I57+I97+I133+I161+I177+I197+I215+I226+I245+SUM(I253:I254),5)</f>
        <v>3436152</v>
      </c>
      <c r="J255" s="21"/>
      <c r="K255" s="23">
        <f>ROUND(K57+K97+K133+K161+K177+K197+K215+K226+K245+SUM(K253:K254),5)</f>
        <v>2736866</v>
      </c>
      <c r="L255" s="24"/>
      <c r="M255" s="23">
        <f t="shared" si="10"/>
        <v>699286</v>
      </c>
    </row>
    <row r="256" spans="1:13" ht="15.75" thickBot="1">
      <c r="A256" s="4"/>
      <c r="B256" s="27" t="s">
        <v>255</v>
      </c>
      <c r="C256" s="27"/>
      <c r="D256" s="27"/>
      <c r="E256" s="27"/>
      <c r="F256" s="27"/>
      <c r="G256" s="27"/>
      <c r="H256" s="27"/>
      <c r="I256" s="28">
        <f>ROUND(I3+I56-I255,5)</f>
        <v>-363742</v>
      </c>
      <c r="J256" s="29"/>
      <c r="K256" s="28">
        <f>ROUND(K3+K56-K255,5)</f>
        <v>179113</v>
      </c>
      <c r="L256" s="29"/>
      <c r="M256" s="28">
        <f t="shared" si="10"/>
        <v>-542855</v>
      </c>
    </row>
    <row r="257" spans="1:13" ht="15.75" thickTop="1">
      <c r="A257" s="4"/>
      <c r="B257" s="4" t="s">
        <v>256</v>
      </c>
      <c r="C257" s="4"/>
      <c r="D257" s="4"/>
      <c r="E257" s="4"/>
      <c r="F257" s="4"/>
      <c r="G257" s="4"/>
      <c r="H257" s="4"/>
      <c r="I257" s="12"/>
      <c r="J257" s="13"/>
      <c r="K257" s="12"/>
      <c r="L257" s="13"/>
      <c r="M257" s="12"/>
    </row>
    <row r="258" spans="1:13">
      <c r="A258" s="4"/>
      <c r="B258" s="4"/>
      <c r="C258" s="4" t="s">
        <v>257</v>
      </c>
      <c r="D258" s="4"/>
      <c r="E258" s="4"/>
      <c r="F258" s="4"/>
      <c r="G258" s="4"/>
      <c r="H258" s="4"/>
      <c r="I258" s="12"/>
      <c r="J258" s="13"/>
      <c r="K258" s="12"/>
      <c r="L258" s="13"/>
      <c r="M258" s="12"/>
    </row>
    <row r="259" spans="1:13">
      <c r="A259" s="4"/>
      <c r="B259" s="4"/>
      <c r="C259" s="4"/>
      <c r="D259" s="4" t="s">
        <v>258</v>
      </c>
      <c r="E259" s="4"/>
      <c r="F259" s="4"/>
      <c r="G259" s="4"/>
      <c r="H259" s="4"/>
      <c r="I259" s="12"/>
      <c r="J259" s="13"/>
      <c r="K259" s="12"/>
      <c r="L259" s="13"/>
      <c r="M259" s="12"/>
    </row>
    <row r="260" spans="1:13">
      <c r="A260" s="4"/>
      <c r="B260" s="4"/>
      <c r="C260" s="4"/>
      <c r="D260" s="4"/>
      <c r="E260" s="4" t="s">
        <v>259</v>
      </c>
      <c r="F260" s="4"/>
      <c r="G260" s="4"/>
      <c r="H260" s="4"/>
      <c r="I260" s="12">
        <v>0</v>
      </c>
      <c r="J260" s="13"/>
      <c r="K260" s="12">
        <v>26123</v>
      </c>
      <c r="L260" s="13"/>
      <c r="M260" s="12">
        <f>ROUND((I260-K260),5)</f>
        <v>-26123</v>
      </c>
    </row>
    <row r="261" spans="1:13">
      <c r="A261" s="4"/>
      <c r="B261" s="4"/>
      <c r="C261" s="4"/>
      <c r="D261" s="4"/>
      <c r="E261" s="4" t="s">
        <v>260</v>
      </c>
      <c r="F261" s="4"/>
      <c r="G261" s="4"/>
      <c r="H261" s="4"/>
      <c r="I261" s="12">
        <v>-26123</v>
      </c>
      <c r="J261" s="13"/>
      <c r="K261" s="12">
        <v>-26176</v>
      </c>
      <c r="L261" s="13"/>
      <c r="M261" s="12">
        <f>ROUND((I261-K261),5)</f>
        <v>53</v>
      </c>
    </row>
    <row r="262" spans="1:13">
      <c r="A262" s="4"/>
      <c r="B262" s="4"/>
      <c r="C262" s="4"/>
      <c r="D262" s="4"/>
      <c r="E262" s="4" t="s">
        <v>261</v>
      </c>
      <c r="F262" s="4"/>
      <c r="G262" s="4"/>
      <c r="H262" s="4"/>
      <c r="I262" s="12">
        <v>0</v>
      </c>
      <c r="J262" s="13"/>
      <c r="K262" s="12">
        <v>2388</v>
      </c>
      <c r="L262" s="13"/>
      <c r="M262" s="12">
        <f>ROUND((I262-K262),5)</f>
        <v>-2388</v>
      </c>
    </row>
    <row r="263" spans="1:13" ht="15.75" thickBot="1">
      <c r="A263" s="4"/>
      <c r="B263" s="4"/>
      <c r="C263" s="4"/>
      <c r="D263" s="4"/>
      <c r="E263" s="4" t="s">
        <v>262</v>
      </c>
      <c r="F263" s="4"/>
      <c r="G263" s="4"/>
      <c r="H263" s="4"/>
      <c r="I263" s="14">
        <v>0</v>
      </c>
      <c r="J263" s="13"/>
      <c r="K263" s="14">
        <v>-7586</v>
      </c>
      <c r="L263" s="13"/>
      <c r="M263" s="14">
        <f>ROUND((I263-K263),5)</f>
        <v>7586</v>
      </c>
    </row>
    <row r="264" spans="1:13">
      <c r="A264" s="4"/>
      <c r="B264" s="4"/>
      <c r="C264" s="4"/>
      <c r="D264" s="4" t="s">
        <v>263</v>
      </c>
      <c r="E264" s="4"/>
      <c r="F264" s="4"/>
      <c r="G264" s="4"/>
      <c r="H264" s="4"/>
      <c r="I264" s="12">
        <f>ROUND(SUM(I259:I263),5)</f>
        <v>-26123</v>
      </c>
      <c r="J264" s="13"/>
      <c r="K264" s="12">
        <f>ROUND(SUM(K259:K263),5)</f>
        <v>-5251</v>
      </c>
      <c r="L264" s="13"/>
      <c r="M264" s="12">
        <f>ROUND((I264-K264),5)</f>
        <v>-20872</v>
      </c>
    </row>
    <row r="265" spans="1:13">
      <c r="A265" s="4"/>
      <c r="B265" s="4"/>
      <c r="C265" s="4"/>
      <c r="D265" s="4" t="s">
        <v>264</v>
      </c>
      <c r="E265" s="4"/>
      <c r="F265" s="4"/>
      <c r="G265" s="4"/>
      <c r="H265" s="4"/>
      <c r="I265" s="12"/>
      <c r="J265" s="13"/>
      <c r="K265" s="12"/>
      <c r="L265" s="13"/>
      <c r="M265" s="12"/>
    </row>
    <row r="266" spans="1:13">
      <c r="A266" s="4"/>
      <c r="B266" s="4"/>
      <c r="C266" s="4"/>
      <c r="D266" s="4"/>
      <c r="E266" s="4" t="s">
        <v>265</v>
      </c>
      <c r="F266" s="4"/>
      <c r="G266" s="4"/>
      <c r="H266" s="4"/>
      <c r="I266" s="12">
        <v>0</v>
      </c>
      <c r="J266" s="13"/>
      <c r="K266" s="12">
        <v>9685</v>
      </c>
      <c r="L266" s="13"/>
      <c r="M266" s="12">
        <f t="shared" ref="M266:M277" si="11">ROUND((I266-K266),5)</f>
        <v>-9685</v>
      </c>
    </row>
    <row r="267" spans="1:13">
      <c r="A267" s="4"/>
      <c r="B267" s="4"/>
      <c r="C267" s="4"/>
      <c r="D267" s="4"/>
      <c r="E267" s="4" t="s">
        <v>266</v>
      </c>
      <c r="F267" s="4"/>
      <c r="G267" s="4"/>
      <c r="H267" s="4"/>
      <c r="I267" s="12">
        <v>0</v>
      </c>
      <c r="J267" s="13"/>
      <c r="K267" s="12">
        <v>-9685</v>
      </c>
      <c r="L267" s="13"/>
      <c r="M267" s="12">
        <f t="shared" si="11"/>
        <v>9685</v>
      </c>
    </row>
    <row r="268" spans="1:13">
      <c r="A268" s="4"/>
      <c r="B268" s="4"/>
      <c r="C268" s="4"/>
      <c r="D268" s="4"/>
      <c r="E268" s="4" t="s">
        <v>267</v>
      </c>
      <c r="F268" s="4"/>
      <c r="G268" s="4"/>
      <c r="H268" s="4"/>
      <c r="I268" s="12">
        <v>30715</v>
      </c>
      <c r="J268" s="13"/>
      <c r="K268" s="12">
        <v>20480</v>
      </c>
      <c r="L268" s="13"/>
      <c r="M268" s="12">
        <f t="shared" si="11"/>
        <v>10235</v>
      </c>
    </row>
    <row r="269" spans="1:13">
      <c r="A269" s="4"/>
      <c r="B269" s="4"/>
      <c r="C269" s="4"/>
      <c r="D269" s="4"/>
      <c r="E269" s="4" t="s">
        <v>268</v>
      </c>
      <c r="F269" s="4"/>
      <c r="G269" s="4"/>
      <c r="H269" s="4"/>
      <c r="I269" s="12">
        <v>-26925</v>
      </c>
      <c r="J269" s="13"/>
      <c r="K269" s="12">
        <v>-20480</v>
      </c>
      <c r="L269" s="13"/>
      <c r="M269" s="12">
        <f t="shared" si="11"/>
        <v>-6445</v>
      </c>
    </row>
    <row r="270" spans="1:13">
      <c r="A270" s="4"/>
      <c r="B270" s="4"/>
      <c r="C270" s="4"/>
      <c r="D270" s="4"/>
      <c r="E270" s="4" t="s">
        <v>269</v>
      </c>
      <c r="F270" s="4"/>
      <c r="G270" s="4"/>
      <c r="H270" s="4"/>
      <c r="I270" s="12">
        <v>-3790</v>
      </c>
      <c r="J270" s="13"/>
      <c r="K270" s="12">
        <v>0</v>
      </c>
      <c r="L270" s="13"/>
      <c r="M270" s="12">
        <f t="shared" si="11"/>
        <v>-3790</v>
      </c>
    </row>
    <row r="271" spans="1:13">
      <c r="A271" s="4"/>
      <c r="B271" s="4"/>
      <c r="C271" s="4"/>
      <c r="D271" s="4"/>
      <c r="E271" s="4" t="s">
        <v>270</v>
      </c>
      <c r="F271" s="4"/>
      <c r="G271" s="4"/>
      <c r="H271" s="4"/>
      <c r="I271" s="12">
        <v>43310</v>
      </c>
      <c r="J271" s="13"/>
      <c r="K271" s="12">
        <v>35660</v>
      </c>
      <c r="L271" s="13"/>
      <c r="M271" s="12">
        <f t="shared" si="11"/>
        <v>7650</v>
      </c>
    </row>
    <row r="272" spans="1:13">
      <c r="A272" s="4"/>
      <c r="B272" s="4"/>
      <c r="C272" s="4"/>
      <c r="D272" s="4"/>
      <c r="E272" s="4" t="s">
        <v>271</v>
      </c>
      <c r="F272" s="4"/>
      <c r="G272" s="4"/>
      <c r="H272" s="4"/>
      <c r="I272" s="12">
        <v>-43310</v>
      </c>
      <c r="J272" s="13"/>
      <c r="K272" s="12">
        <v>-35660</v>
      </c>
      <c r="L272" s="13"/>
      <c r="M272" s="12">
        <f t="shared" si="11"/>
        <v>-7650</v>
      </c>
    </row>
    <row r="273" spans="1:13">
      <c r="A273" s="4"/>
      <c r="B273" s="4"/>
      <c r="C273" s="4"/>
      <c r="D273" s="4"/>
      <c r="E273" s="4" t="s">
        <v>272</v>
      </c>
      <c r="F273" s="4"/>
      <c r="G273" s="4"/>
      <c r="H273" s="4"/>
      <c r="I273" s="12">
        <v>50723</v>
      </c>
      <c r="J273" s="13"/>
      <c r="K273" s="12">
        <v>57458</v>
      </c>
      <c r="L273" s="13"/>
      <c r="M273" s="12">
        <f t="shared" si="11"/>
        <v>-6735</v>
      </c>
    </row>
    <row r="274" spans="1:13">
      <c r="A274" s="4"/>
      <c r="B274" s="4"/>
      <c r="C274" s="4"/>
      <c r="D274" s="4"/>
      <c r="E274" s="4" t="s">
        <v>273</v>
      </c>
      <c r="F274" s="4"/>
      <c r="G274" s="4"/>
      <c r="H274" s="4"/>
      <c r="I274" s="12">
        <v>-55752</v>
      </c>
      <c r="J274" s="13"/>
      <c r="K274" s="12">
        <v>-57458</v>
      </c>
      <c r="L274" s="13"/>
      <c r="M274" s="12">
        <f t="shared" si="11"/>
        <v>1706</v>
      </c>
    </row>
    <row r="275" spans="1:13">
      <c r="A275" s="4"/>
      <c r="B275" s="4"/>
      <c r="C275" s="4"/>
      <c r="D275" s="4"/>
      <c r="E275" s="4" t="s">
        <v>274</v>
      </c>
      <c r="F275" s="4"/>
      <c r="G275" s="4"/>
      <c r="H275" s="4"/>
      <c r="I275" s="12">
        <v>0</v>
      </c>
      <c r="J275" s="13"/>
      <c r="K275" s="12">
        <v>99420</v>
      </c>
      <c r="L275" s="13"/>
      <c r="M275" s="12">
        <f t="shared" si="11"/>
        <v>-99420</v>
      </c>
    </row>
    <row r="276" spans="1:13" ht="15.75" thickBot="1">
      <c r="A276" s="4"/>
      <c r="B276" s="4"/>
      <c r="C276" s="4"/>
      <c r="D276" s="4"/>
      <c r="E276" s="4" t="s">
        <v>275</v>
      </c>
      <c r="F276" s="4"/>
      <c r="G276" s="4"/>
      <c r="H276" s="4"/>
      <c r="I276" s="14">
        <v>0</v>
      </c>
      <c r="J276" s="13"/>
      <c r="K276" s="14">
        <v>-99420</v>
      </c>
      <c r="L276" s="13"/>
      <c r="M276" s="14">
        <f t="shared" si="11"/>
        <v>99420</v>
      </c>
    </row>
    <row r="277" spans="1:13">
      <c r="A277" s="4"/>
      <c r="B277" s="4"/>
      <c r="C277" s="4"/>
      <c r="D277" s="4" t="s">
        <v>276</v>
      </c>
      <c r="E277" s="4"/>
      <c r="F277" s="4"/>
      <c r="G277" s="4"/>
      <c r="H277" s="4"/>
      <c r="I277" s="12">
        <f>ROUND(SUM(I265:I276),5)</f>
        <v>-5029</v>
      </c>
      <c r="J277" s="13"/>
      <c r="K277" s="12">
        <f>ROUND(SUM(K265:K276),5)</f>
        <v>0</v>
      </c>
      <c r="L277" s="13"/>
      <c r="M277" s="12">
        <f t="shared" si="11"/>
        <v>-5029</v>
      </c>
    </row>
    <row r="278" spans="1:13">
      <c r="A278" s="4"/>
      <c r="B278" s="4"/>
      <c r="C278" s="4"/>
      <c r="D278" s="4" t="s">
        <v>277</v>
      </c>
      <c r="E278" s="4"/>
      <c r="F278" s="4"/>
      <c r="G278" s="4"/>
      <c r="H278" s="4"/>
      <c r="I278" s="12"/>
      <c r="J278" s="13"/>
      <c r="K278" s="12"/>
      <c r="L278" s="13"/>
      <c r="M278" s="12"/>
    </row>
    <row r="279" spans="1:13">
      <c r="A279" s="4"/>
      <c r="B279" s="4"/>
      <c r="C279" s="4"/>
      <c r="D279" s="4"/>
      <c r="E279" s="4" t="s">
        <v>278</v>
      </c>
      <c r="F279" s="4"/>
      <c r="G279" s="4"/>
      <c r="H279" s="4"/>
      <c r="I279" s="12">
        <v>0</v>
      </c>
      <c r="J279" s="13"/>
      <c r="K279" s="12">
        <v>1250</v>
      </c>
      <c r="L279" s="13"/>
      <c r="M279" s="12">
        <f t="shared" ref="M279:M284" si="12">ROUND((I279-K279),5)</f>
        <v>-1250</v>
      </c>
    </row>
    <row r="280" spans="1:13">
      <c r="A280" s="4"/>
      <c r="B280" s="4"/>
      <c r="C280" s="4"/>
      <c r="D280" s="4"/>
      <c r="E280" s="4" t="s">
        <v>279</v>
      </c>
      <c r="F280" s="4"/>
      <c r="G280" s="4"/>
      <c r="H280" s="4"/>
      <c r="I280" s="12">
        <v>9805</v>
      </c>
      <c r="J280" s="13"/>
      <c r="K280" s="12">
        <v>9790</v>
      </c>
      <c r="L280" s="13"/>
      <c r="M280" s="12">
        <f t="shared" si="12"/>
        <v>15</v>
      </c>
    </row>
    <row r="281" spans="1:13">
      <c r="A281" s="4"/>
      <c r="B281" s="4"/>
      <c r="C281" s="4"/>
      <c r="D281" s="4"/>
      <c r="E281" s="4" t="s">
        <v>280</v>
      </c>
      <c r="F281" s="4"/>
      <c r="G281" s="4"/>
      <c r="H281" s="4"/>
      <c r="I281" s="12">
        <v>-9805</v>
      </c>
      <c r="J281" s="13"/>
      <c r="K281" s="12">
        <v>-9790</v>
      </c>
      <c r="L281" s="13"/>
      <c r="M281" s="12">
        <f t="shared" si="12"/>
        <v>-15</v>
      </c>
    </row>
    <row r="282" spans="1:13">
      <c r="A282" s="4"/>
      <c r="B282" s="4"/>
      <c r="C282" s="4"/>
      <c r="D282" s="4"/>
      <c r="E282" s="4" t="s">
        <v>281</v>
      </c>
      <c r="F282" s="4"/>
      <c r="G282" s="4"/>
      <c r="H282" s="4"/>
      <c r="I282" s="12">
        <v>0</v>
      </c>
      <c r="J282" s="13"/>
      <c r="K282" s="12">
        <v>57745</v>
      </c>
      <c r="L282" s="13"/>
      <c r="M282" s="12">
        <f t="shared" si="12"/>
        <v>-57745</v>
      </c>
    </row>
    <row r="283" spans="1:13" ht="15.75" thickBot="1">
      <c r="A283" s="4"/>
      <c r="B283" s="4"/>
      <c r="C283" s="4"/>
      <c r="D283" s="4"/>
      <c r="E283" s="4" t="s">
        <v>282</v>
      </c>
      <c r="F283" s="4"/>
      <c r="G283" s="4"/>
      <c r="H283" s="4"/>
      <c r="I283" s="14">
        <v>-22889</v>
      </c>
      <c r="J283" s="13"/>
      <c r="K283" s="14">
        <v>-66845</v>
      </c>
      <c r="L283" s="13"/>
      <c r="M283" s="14">
        <f t="shared" si="12"/>
        <v>43956</v>
      </c>
    </row>
    <row r="284" spans="1:13">
      <c r="A284" s="4"/>
      <c r="B284" s="4"/>
      <c r="C284" s="4"/>
      <c r="D284" s="4" t="s">
        <v>283</v>
      </c>
      <c r="E284" s="4"/>
      <c r="F284" s="4"/>
      <c r="G284" s="4"/>
      <c r="H284" s="4"/>
      <c r="I284" s="12">
        <f>ROUND(SUM(I278:I283),5)</f>
        <v>-22889</v>
      </c>
      <c r="J284" s="13"/>
      <c r="K284" s="12">
        <f>ROUND(SUM(K278:K283),5)</f>
        <v>-7850</v>
      </c>
      <c r="L284" s="13"/>
      <c r="M284" s="12">
        <f t="shared" si="12"/>
        <v>-15039</v>
      </c>
    </row>
    <row r="285" spans="1:13">
      <c r="A285" s="4"/>
      <c r="B285" s="4"/>
      <c r="C285" s="4"/>
      <c r="D285" s="4" t="s">
        <v>284</v>
      </c>
      <c r="E285" s="4"/>
      <c r="F285" s="4"/>
      <c r="G285" s="4"/>
      <c r="H285" s="4"/>
      <c r="I285" s="12"/>
      <c r="J285" s="13"/>
      <c r="K285" s="12"/>
      <c r="L285" s="13"/>
      <c r="M285" s="12"/>
    </row>
    <row r="286" spans="1:13">
      <c r="A286" s="4"/>
      <c r="B286" s="4"/>
      <c r="C286" s="4"/>
      <c r="D286" s="4"/>
      <c r="E286" s="4" t="s">
        <v>285</v>
      </c>
      <c r="F286" s="4"/>
      <c r="G286" s="4"/>
      <c r="H286" s="4"/>
      <c r="I286" s="12">
        <v>3759</v>
      </c>
      <c r="J286" s="13"/>
      <c r="K286" s="12">
        <v>7495</v>
      </c>
      <c r="L286" s="13"/>
      <c r="M286" s="12">
        <f t="shared" ref="M286:M292" si="13">ROUND((I286-K286),5)</f>
        <v>-3736</v>
      </c>
    </row>
    <row r="287" spans="1:13">
      <c r="A287" s="4"/>
      <c r="B287" s="4"/>
      <c r="C287" s="4"/>
      <c r="D287" s="4"/>
      <c r="E287" s="4" t="s">
        <v>286</v>
      </c>
      <c r="F287" s="4"/>
      <c r="G287" s="4"/>
      <c r="H287" s="4"/>
      <c r="I287" s="12">
        <v>-3759</v>
      </c>
      <c r="J287" s="13"/>
      <c r="K287" s="12">
        <v>-7495</v>
      </c>
      <c r="L287" s="13"/>
      <c r="M287" s="12">
        <f t="shared" si="13"/>
        <v>3736</v>
      </c>
    </row>
    <row r="288" spans="1:13">
      <c r="A288" s="4"/>
      <c r="B288" s="4"/>
      <c r="C288" s="4"/>
      <c r="D288" s="4"/>
      <c r="E288" s="4" t="s">
        <v>287</v>
      </c>
      <c r="F288" s="4"/>
      <c r="G288" s="4"/>
      <c r="H288" s="4"/>
      <c r="I288" s="12">
        <v>2887</v>
      </c>
      <c r="J288" s="13"/>
      <c r="K288" s="12">
        <v>2609</v>
      </c>
      <c r="L288" s="13"/>
      <c r="M288" s="12">
        <f t="shared" si="13"/>
        <v>278</v>
      </c>
    </row>
    <row r="289" spans="1:13" ht="15.75" thickBot="1">
      <c r="A289" s="4"/>
      <c r="B289" s="4"/>
      <c r="C289" s="4"/>
      <c r="D289" s="4"/>
      <c r="E289" s="4" t="s">
        <v>288</v>
      </c>
      <c r="F289" s="4"/>
      <c r="G289" s="4"/>
      <c r="H289" s="4"/>
      <c r="I289" s="14">
        <v>-2887</v>
      </c>
      <c r="J289" s="13"/>
      <c r="K289" s="14">
        <v>-2609</v>
      </c>
      <c r="L289" s="13"/>
      <c r="M289" s="14">
        <f t="shared" si="13"/>
        <v>-278</v>
      </c>
    </row>
    <row r="290" spans="1:13">
      <c r="A290" s="4"/>
      <c r="B290" s="4"/>
      <c r="C290" s="4"/>
      <c r="D290" s="4" t="s">
        <v>289</v>
      </c>
      <c r="E290" s="4"/>
      <c r="F290" s="4"/>
      <c r="G290" s="4"/>
      <c r="H290" s="4"/>
      <c r="I290" s="12">
        <f>ROUND(SUM(I285:I289),5)</f>
        <v>0</v>
      </c>
      <c r="J290" s="13"/>
      <c r="K290" s="12">
        <f>ROUND(SUM(K285:K289),5)</f>
        <v>0</v>
      </c>
      <c r="L290" s="13"/>
      <c r="M290" s="12">
        <f t="shared" si="13"/>
        <v>0</v>
      </c>
    </row>
    <row r="291" spans="1:13" ht="15.75" thickBot="1">
      <c r="A291" s="4"/>
      <c r="B291" s="4"/>
      <c r="C291" s="4"/>
      <c r="D291" s="4" t="s">
        <v>290</v>
      </c>
      <c r="E291" s="4"/>
      <c r="F291" s="4"/>
      <c r="G291" s="4"/>
      <c r="H291" s="4"/>
      <c r="I291" s="14">
        <v>50100</v>
      </c>
      <c r="J291" s="13"/>
      <c r="K291" s="14">
        <v>0</v>
      </c>
      <c r="L291" s="13"/>
      <c r="M291" s="14">
        <f t="shared" si="13"/>
        <v>50100</v>
      </c>
    </row>
    <row r="292" spans="1:13">
      <c r="A292" s="4"/>
      <c r="B292" s="4"/>
      <c r="C292" s="4" t="s">
        <v>291</v>
      </c>
      <c r="D292" s="4"/>
      <c r="E292" s="4"/>
      <c r="F292" s="4"/>
      <c r="G292" s="4"/>
      <c r="H292" s="4"/>
      <c r="I292" s="12">
        <f>ROUND(I258+I264+I277+I284+SUM(I290:I291),5)</f>
        <v>-3941</v>
      </c>
      <c r="J292" s="13"/>
      <c r="K292" s="12">
        <f>ROUND(K258+K264+K277+K284+SUM(K290:K291),5)</f>
        <v>-13101</v>
      </c>
      <c r="L292" s="13"/>
      <c r="M292" s="12">
        <f t="shared" si="13"/>
        <v>9160</v>
      </c>
    </row>
    <row r="293" spans="1:13">
      <c r="A293" s="4"/>
      <c r="B293" s="4"/>
      <c r="C293" s="4" t="s">
        <v>292</v>
      </c>
      <c r="D293" s="4"/>
      <c r="E293" s="4"/>
      <c r="F293" s="4"/>
      <c r="G293" s="4"/>
      <c r="H293" s="4"/>
      <c r="I293" s="12"/>
      <c r="J293" s="13"/>
      <c r="K293" s="12"/>
      <c r="L293" s="13"/>
      <c r="M293" s="12"/>
    </row>
    <row r="294" spans="1:13">
      <c r="A294" s="4"/>
      <c r="B294" s="4"/>
      <c r="C294" s="4"/>
      <c r="D294" s="4" t="s">
        <v>293</v>
      </c>
      <c r="E294" s="4"/>
      <c r="F294" s="4"/>
      <c r="G294" s="4"/>
      <c r="H294" s="4"/>
      <c r="I294" s="12">
        <v>6960</v>
      </c>
      <c r="J294" s="13"/>
      <c r="K294" s="12">
        <v>12842</v>
      </c>
      <c r="L294" s="13"/>
      <c r="M294" s="12">
        <f>ROUND((I294-K294),5)</f>
        <v>-5882</v>
      </c>
    </row>
    <row r="295" spans="1:13">
      <c r="A295" s="4"/>
      <c r="B295" s="4"/>
      <c r="C295" s="4"/>
      <c r="D295" s="4" t="s">
        <v>294</v>
      </c>
      <c r="E295" s="4"/>
      <c r="F295" s="4"/>
      <c r="G295" s="4"/>
      <c r="H295" s="4"/>
      <c r="I295" s="12">
        <v>30680</v>
      </c>
      <c r="J295" s="13"/>
      <c r="K295" s="12">
        <v>9850</v>
      </c>
      <c r="L295" s="13"/>
      <c r="M295" s="12">
        <f>ROUND((I295-K295),5)</f>
        <v>20830</v>
      </c>
    </row>
    <row r="296" spans="1:13">
      <c r="A296" s="4"/>
      <c r="B296" s="4"/>
      <c r="C296" s="4"/>
      <c r="D296" s="4" t="s">
        <v>295</v>
      </c>
      <c r="E296" s="4"/>
      <c r="F296" s="4"/>
      <c r="G296" s="4"/>
      <c r="H296" s="4"/>
      <c r="I296" s="12"/>
      <c r="J296" s="13"/>
      <c r="K296" s="12"/>
      <c r="L296" s="13"/>
      <c r="M296" s="12"/>
    </row>
    <row r="297" spans="1:13">
      <c r="A297" s="4"/>
      <c r="B297" s="4"/>
      <c r="C297" s="4"/>
      <c r="D297" s="4"/>
      <c r="E297" s="4" t="s">
        <v>296</v>
      </c>
      <c r="F297" s="4"/>
      <c r="G297" s="4"/>
      <c r="H297" s="4"/>
      <c r="I297" s="12">
        <v>-31712</v>
      </c>
      <c r="J297" s="13"/>
      <c r="K297" s="12">
        <v>45969</v>
      </c>
      <c r="L297" s="13"/>
      <c r="M297" s="12">
        <f t="shared" ref="M297:M311" si="14">ROUND((I297-K297),5)</f>
        <v>-77681</v>
      </c>
    </row>
    <row r="298" spans="1:13">
      <c r="A298" s="4"/>
      <c r="B298" s="4"/>
      <c r="C298" s="4"/>
      <c r="D298" s="4"/>
      <c r="E298" s="4" t="s">
        <v>297</v>
      </c>
      <c r="F298" s="4"/>
      <c r="G298" s="4"/>
      <c r="H298" s="4"/>
      <c r="I298" s="12">
        <v>0</v>
      </c>
      <c r="J298" s="13"/>
      <c r="K298" s="12">
        <v>-35000</v>
      </c>
      <c r="L298" s="13"/>
      <c r="M298" s="12">
        <f t="shared" si="14"/>
        <v>35000</v>
      </c>
    </row>
    <row r="299" spans="1:13">
      <c r="A299" s="4"/>
      <c r="B299" s="4"/>
      <c r="C299" s="4"/>
      <c r="D299" s="4"/>
      <c r="E299" s="4" t="s">
        <v>298</v>
      </c>
      <c r="F299" s="4"/>
      <c r="G299" s="4"/>
      <c r="H299" s="4"/>
      <c r="I299" s="12">
        <v>-280000</v>
      </c>
      <c r="J299" s="13"/>
      <c r="K299" s="12">
        <v>-92500</v>
      </c>
      <c r="L299" s="13"/>
      <c r="M299" s="12">
        <f t="shared" si="14"/>
        <v>-187500</v>
      </c>
    </row>
    <row r="300" spans="1:13">
      <c r="A300" s="4"/>
      <c r="B300" s="4"/>
      <c r="C300" s="4"/>
      <c r="D300" s="4"/>
      <c r="E300" s="4" t="s">
        <v>299</v>
      </c>
      <c r="F300" s="4"/>
      <c r="G300" s="4"/>
      <c r="H300" s="4"/>
      <c r="I300" s="12">
        <v>-55000</v>
      </c>
      <c r="J300" s="13"/>
      <c r="K300" s="12">
        <v>-25000</v>
      </c>
      <c r="L300" s="13"/>
      <c r="M300" s="12">
        <f t="shared" si="14"/>
        <v>-30000</v>
      </c>
    </row>
    <row r="301" spans="1:13">
      <c r="A301" s="4"/>
      <c r="B301" s="4"/>
      <c r="C301" s="4"/>
      <c r="D301" s="4"/>
      <c r="E301" s="4" t="s">
        <v>300</v>
      </c>
      <c r="F301" s="4"/>
      <c r="G301" s="4"/>
      <c r="H301" s="4"/>
      <c r="I301" s="12">
        <v>6912</v>
      </c>
      <c r="J301" s="13"/>
      <c r="K301" s="12">
        <v>18067</v>
      </c>
      <c r="L301" s="13"/>
      <c r="M301" s="12">
        <f t="shared" si="14"/>
        <v>-11155</v>
      </c>
    </row>
    <row r="302" spans="1:13" ht="15.75" thickBot="1">
      <c r="A302" s="4"/>
      <c r="B302" s="4"/>
      <c r="C302" s="4"/>
      <c r="D302" s="4"/>
      <c r="E302" s="4" t="s">
        <v>301</v>
      </c>
      <c r="F302" s="4"/>
      <c r="G302" s="4"/>
      <c r="H302" s="4"/>
      <c r="I302" s="14">
        <v>-11440</v>
      </c>
      <c r="J302" s="13"/>
      <c r="K302" s="14">
        <v>-5667</v>
      </c>
      <c r="L302" s="13"/>
      <c r="M302" s="14">
        <f t="shared" si="14"/>
        <v>-5773</v>
      </c>
    </row>
    <row r="303" spans="1:13">
      <c r="A303" s="4"/>
      <c r="B303" s="4"/>
      <c r="C303" s="4"/>
      <c r="D303" s="4" t="s">
        <v>302</v>
      </c>
      <c r="E303" s="4"/>
      <c r="F303" s="4"/>
      <c r="G303" s="4"/>
      <c r="H303" s="4"/>
      <c r="I303" s="12">
        <f>ROUND(SUM(I296:I302),5)</f>
        <v>-371240</v>
      </c>
      <c r="J303" s="13"/>
      <c r="K303" s="12">
        <f>ROUND(SUM(K296:K302),5)</f>
        <v>-94131</v>
      </c>
      <c r="L303" s="13"/>
      <c r="M303" s="12">
        <f t="shared" si="14"/>
        <v>-277109</v>
      </c>
    </row>
    <row r="304" spans="1:13">
      <c r="A304" s="4"/>
      <c r="B304" s="4"/>
      <c r="C304" s="4"/>
      <c r="D304" s="4" t="s">
        <v>303</v>
      </c>
      <c r="E304" s="4"/>
      <c r="F304" s="4"/>
      <c r="G304" s="4"/>
      <c r="H304" s="4"/>
      <c r="I304" s="12">
        <v>-13984</v>
      </c>
      <c r="J304" s="13"/>
      <c r="K304" s="12">
        <v>-10835</v>
      </c>
      <c r="L304" s="13"/>
      <c r="M304" s="12">
        <f t="shared" si="14"/>
        <v>-3149</v>
      </c>
    </row>
    <row r="305" spans="1:13">
      <c r="A305" s="4"/>
      <c r="B305" s="4"/>
      <c r="C305" s="4"/>
      <c r="D305" s="4" t="s">
        <v>304</v>
      </c>
      <c r="E305" s="4"/>
      <c r="F305" s="4"/>
      <c r="G305" s="4"/>
      <c r="H305" s="4"/>
      <c r="I305" s="12">
        <v>-33755</v>
      </c>
      <c r="J305" s="13"/>
      <c r="K305" s="12">
        <v>-27047</v>
      </c>
      <c r="L305" s="13"/>
      <c r="M305" s="12">
        <f t="shared" si="14"/>
        <v>-6708</v>
      </c>
    </row>
    <row r="306" spans="1:13">
      <c r="A306" s="4"/>
      <c r="B306" s="4"/>
      <c r="C306" s="4"/>
      <c r="D306" s="4" t="s">
        <v>305</v>
      </c>
      <c r="E306" s="4"/>
      <c r="F306" s="4"/>
      <c r="G306" s="4"/>
      <c r="H306" s="4"/>
      <c r="I306" s="12">
        <v>-92086</v>
      </c>
      <c r="J306" s="13"/>
      <c r="K306" s="12">
        <v>-60348</v>
      </c>
      <c r="L306" s="13"/>
      <c r="M306" s="12">
        <f t="shared" si="14"/>
        <v>-31738</v>
      </c>
    </row>
    <row r="307" spans="1:13">
      <c r="A307" s="4"/>
      <c r="B307" s="4"/>
      <c r="C307" s="4"/>
      <c r="D307" s="4" t="s">
        <v>306</v>
      </c>
      <c r="E307" s="4"/>
      <c r="F307" s="4"/>
      <c r="G307" s="4"/>
      <c r="H307" s="4"/>
      <c r="I307" s="12">
        <v>-32248</v>
      </c>
      <c r="J307" s="13"/>
      <c r="K307" s="12">
        <v>-29125</v>
      </c>
      <c r="L307" s="13"/>
      <c r="M307" s="12">
        <f t="shared" si="14"/>
        <v>-3123</v>
      </c>
    </row>
    <row r="308" spans="1:13" ht="15.75" thickBot="1">
      <c r="A308" s="4"/>
      <c r="B308" s="4"/>
      <c r="C308" s="4"/>
      <c r="D308" s="4" t="s">
        <v>307</v>
      </c>
      <c r="E308" s="4"/>
      <c r="F308" s="4"/>
      <c r="G308" s="4"/>
      <c r="H308" s="4"/>
      <c r="I308" s="15">
        <v>-300000</v>
      </c>
      <c r="J308" s="13"/>
      <c r="K308" s="15">
        <v>-210050</v>
      </c>
      <c r="L308" s="13"/>
      <c r="M308" s="15">
        <f t="shared" si="14"/>
        <v>-89950</v>
      </c>
    </row>
    <row r="309" spans="1:13" ht="15.75" thickBot="1">
      <c r="A309" s="4"/>
      <c r="B309" s="4"/>
      <c r="C309" s="4" t="s">
        <v>308</v>
      </c>
      <c r="D309" s="4"/>
      <c r="E309" s="4"/>
      <c r="F309" s="4"/>
      <c r="G309" s="4"/>
      <c r="H309" s="4"/>
      <c r="I309" s="16">
        <f>ROUND(SUM(I293:I295)+SUM(I303:I308),5)</f>
        <v>-805673</v>
      </c>
      <c r="J309" s="13"/>
      <c r="K309" s="16">
        <f>ROUND(SUM(K293:K295)+SUM(K303:K308),5)</f>
        <v>-408844</v>
      </c>
      <c r="L309" s="13"/>
      <c r="M309" s="16">
        <f t="shared" si="14"/>
        <v>-396829</v>
      </c>
    </row>
    <row r="310" spans="1:13" ht="15.75" thickBot="1">
      <c r="A310" s="4"/>
      <c r="B310" s="27" t="s">
        <v>309</v>
      </c>
      <c r="C310" s="27"/>
      <c r="D310" s="27"/>
      <c r="E310" s="27"/>
      <c r="F310" s="27"/>
      <c r="G310" s="27"/>
      <c r="H310" s="27"/>
      <c r="I310" s="30">
        <f>ROUND(I257+I292-I309,5)</f>
        <v>801732</v>
      </c>
      <c r="J310" s="31"/>
      <c r="K310" s="30">
        <f>ROUND(K257+K292-K309,5)</f>
        <v>395743</v>
      </c>
      <c r="L310" s="31"/>
      <c r="M310" s="30">
        <f t="shared" si="14"/>
        <v>405989</v>
      </c>
    </row>
    <row r="311" spans="1:13" s="18" customFormat="1">
      <c r="A311" s="32" t="s">
        <v>310</v>
      </c>
      <c r="B311" s="32"/>
      <c r="C311" s="32"/>
      <c r="D311" s="32"/>
      <c r="E311" s="32"/>
      <c r="F311" s="32"/>
      <c r="G311" s="32"/>
      <c r="H311" s="32"/>
      <c r="I311" s="33">
        <f>ROUND(I256+I310,5)</f>
        <v>437990</v>
      </c>
      <c r="J311" s="34"/>
      <c r="K311" s="33">
        <f>ROUND(K256+K310,5)</f>
        <v>574856</v>
      </c>
      <c r="L311" s="34"/>
      <c r="M311" s="33">
        <f t="shared" si="14"/>
        <v>-136866</v>
      </c>
    </row>
  </sheetData>
  <pageMargins left="0" right="0" top="0.75" bottom="0.5" header="0.1" footer="0.3"/>
  <pageSetup scale="85" orientation="portrait" r:id="rId1"/>
  <headerFooter>
    <oddHeader>&amp;L&amp;"Arial,Bold"&amp;8 3:02 PM
 03/13/18
 Accrual Basis&amp;C&amp;"Arial,Bold"&amp;12 Town of Dewey Beach
&amp;14 Profit &amp;&amp; Loss Prev Year Comparison -1
&amp;10 April 2017 through February 2018</oddHeader>
    <oddFooter>&amp;R&amp;"Arial,Bold"&amp;8 Page &amp;P of &amp;N</oddFooter>
  </headerFooter>
  <rowBreaks count="1" manualBreakCount="1">
    <brk id="56" max="16383" man="1"/>
  </rowBreaks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Elliott</dc:creator>
  <cp:lastModifiedBy>sgossett</cp:lastModifiedBy>
  <cp:lastPrinted>2018-03-27T13:44:46Z</cp:lastPrinted>
  <dcterms:created xsi:type="dcterms:W3CDTF">2018-03-13T19:02:33Z</dcterms:created>
  <dcterms:modified xsi:type="dcterms:W3CDTF">2018-03-27T14:23:31Z</dcterms:modified>
</cp:coreProperties>
</file>