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/>
  </bookViews>
  <sheets>
    <sheet name="Monthly Investment Rpt" sheetId="1" r:id="rId1"/>
  </sheets>
  <calcPr calcId="125725"/>
</workbook>
</file>

<file path=xl/calcChain.xml><?xml version="1.0" encoding="utf-8"?>
<calcChain xmlns="http://schemas.openxmlformats.org/spreadsheetml/2006/main">
  <c r="C36" i="1"/>
  <c r="C28"/>
  <c r="C13"/>
  <c r="C16" s="1"/>
  <c r="C23" s="1"/>
  <c r="L60"/>
  <c r="D13"/>
  <c r="D16" s="1"/>
  <c r="D23" s="1"/>
  <c r="D28"/>
  <c r="D36" s="1"/>
  <c r="M70"/>
  <c r="J70"/>
  <c r="J71" s="1"/>
  <c r="H70"/>
  <c r="H80"/>
  <c r="G80"/>
  <c r="F80"/>
  <c r="H60"/>
  <c r="G60"/>
  <c r="F60"/>
  <c r="J60"/>
  <c r="L70"/>
  <c r="L71" s="1"/>
  <c r="J80" l="1"/>
  <c r="F70"/>
</calcChain>
</file>

<file path=xl/sharedStrings.xml><?xml version="1.0" encoding="utf-8"?>
<sst xmlns="http://schemas.openxmlformats.org/spreadsheetml/2006/main" count="212" uniqueCount="107">
  <si>
    <t>Term</t>
  </si>
  <si>
    <t>Investment</t>
  </si>
  <si>
    <t>Institution</t>
  </si>
  <si>
    <t>Description</t>
  </si>
  <si>
    <t xml:space="preserve">   Value</t>
  </si>
  <si>
    <t xml:space="preserve">  Market</t>
  </si>
  <si>
    <t xml:space="preserve">      Yield</t>
  </si>
  <si>
    <t xml:space="preserve"> Maturity</t>
  </si>
  <si>
    <t xml:space="preserve">    Date</t>
  </si>
  <si>
    <t xml:space="preserve"> Financial</t>
  </si>
  <si>
    <t>Total</t>
  </si>
  <si>
    <t>Beach</t>
  </si>
  <si>
    <t>N/A</t>
  </si>
  <si>
    <t>Various</t>
  </si>
  <si>
    <t>Morgan Stanley</t>
  </si>
  <si>
    <t>Community Bank</t>
  </si>
  <si>
    <t>Cash</t>
  </si>
  <si>
    <t>Bond (1)</t>
  </si>
  <si>
    <t>MMM</t>
  </si>
  <si>
    <t>CD</t>
  </si>
  <si>
    <t xml:space="preserve">        $</t>
  </si>
  <si>
    <t xml:space="preserve">               Town of Dewey Beach</t>
  </si>
  <si>
    <t>Bonds</t>
  </si>
  <si>
    <t>Unrealized</t>
  </si>
  <si>
    <t>Gain/(Loss)</t>
  </si>
  <si>
    <t>Income</t>
  </si>
  <si>
    <t>(1) Connellsville School Dist.</t>
  </si>
  <si>
    <t xml:space="preserve">   Yield </t>
  </si>
  <si>
    <t>(2) Northville MI. CharterTWP</t>
  </si>
  <si>
    <t>Houston, TX.Independent Sch.         61,693</t>
  </si>
  <si>
    <t>DE Health Authority Bayhealth</t>
  </si>
  <si>
    <t>Mutual Funds</t>
  </si>
  <si>
    <t>Amount</t>
  </si>
  <si>
    <t>Invested</t>
  </si>
  <si>
    <t>Adj. Cost</t>
  </si>
  <si>
    <t>Reinvested</t>
  </si>
  <si>
    <t>Estimated</t>
  </si>
  <si>
    <t>Div. Yield</t>
  </si>
  <si>
    <t xml:space="preserve">  Value</t>
  </si>
  <si>
    <t xml:space="preserve"> Market</t>
  </si>
  <si>
    <t xml:space="preserve">       $</t>
  </si>
  <si>
    <t xml:space="preserve">         $</t>
  </si>
  <si>
    <t>G/F</t>
  </si>
  <si>
    <t>B/F</t>
  </si>
  <si>
    <t>Fund</t>
  </si>
  <si>
    <t>$</t>
  </si>
  <si>
    <t xml:space="preserve">Prior </t>
  </si>
  <si>
    <t>Month</t>
  </si>
  <si>
    <t>Market</t>
  </si>
  <si>
    <t>Value</t>
  </si>
  <si>
    <t>15 Mo.</t>
  </si>
  <si>
    <t>24 Mo.</t>
  </si>
  <si>
    <t>Bonds (3)</t>
  </si>
  <si>
    <t>Gen.Fund</t>
  </si>
  <si>
    <t>"</t>
  </si>
  <si>
    <t>Fulton Bank</t>
  </si>
  <si>
    <t>1.54% APR</t>
  </si>
  <si>
    <t>1.19% APR</t>
  </si>
  <si>
    <r>
      <t xml:space="preserve">        </t>
    </r>
    <r>
      <rPr>
        <b/>
        <sz val="9"/>
        <color theme="1"/>
        <rFont val="Calibri"/>
        <family val="2"/>
        <scheme val="minor"/>
      </rPr>
      <t>$</t>
    </r>
  </si>
  <si>
    <r>
      <t xml:space="preserve"> 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</si>
  <si>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 </t>
    </r>
    <r>
      <rPr>
        <b/>
        <sz val="9"/>
        <color theme="1"/>
        <rFont val="Calibri"/>
        <family val="2"/>
        <scheme val="minor"/>
      </rPr>
      <t>Market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</si>
  <si>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</si>
  <si>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</t>
    </r>
    <r>
      <rPr>
        <b/>
        <sz val="9"/>
        <color theme="1"/>
        <rFont val="Calibri"/>
        <family val="2"/>
        <scheme val="minor"/>
      </rPr>
      <t>Accrued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</si>
  <si>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 Interest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</si>
  <si>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>Estimated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</si>
  <si>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>Value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</si>
  <si>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 xml:space="preserve">Yield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</si>
  <si>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 xml:space="preserve"> Cost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</si>
  <si>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>Date</t>
    </r>
  </si>
  <si>
    <r>
      <t xml:space="preserve"> </t>
    </r>
    <r>
      <rPr>
        <b/>
        <u/>
        <sz val="9"/>
        <color theme="1"/>
        <rFont val="Calibri"/>
        <family val="2"/>
        <scheme val="minor"/>
      </rPr>
      <t>Interest</t>
    </r>
  </si>
  <si>
    <r>
      <t xml:space="preserve">  </t>
    </r>
    <r>
      <rPr>
        <b/>
        <u/>
        <sz val="9"/>
        <color theme="1"/>
        <rFont val="Calibri"/>
        <family val="2"/>
        <scheme val="minor"/>
      </rPr>
      <t xml:space="preserve"> Income</t>
    </r>
  </si>
  <si>
    <t xml:space="preserve">        "</t>
  </si>
  <si>
    <t xml:space="preserve">Market </t>
  </si>
  <si>
    <t>Basis</t>
  </si>
  <si>
    <t>0.25% APR</t>
  </si>
  <si>
    <t>5.33% APR</t>
  </si>
  <si>
    <t>0.25%APR</t>
  </si>
  <si>
    <t>1.24% APR</t>
  </si>
  <si>
    <t>Ltd. Mat. US Gov't A (FRGVX)</t>
  </si>
  <si>
    <t>Ltd. Term Tax-Fr Inc A (FFTFX)</t>
  </si>
  <si>
    <t>US Gov't. Secs A (FKUSX)</t>
  </si>
  <si>
    <t>Utilities A (FKUTX)</t>
  </si>
  <si>
    <t>Natural Resources A (FRNRX)</t>
  </si>
  <si>
    <t>Ltd. Term Tax Fr Inc A (FFTFX)</t>
  </si>
  <si>
    <t>Mut. Global Discov. A (TEDIX)</t>
  </si>
  <si>
    <t>Totals</t>
  </si>
  <si>
    <t>Mutual (5)</t>
  </si>
  <si>
    <t>Mutual (6)</t>
  </si>
  <si>
    <t>Franklin Funds (5)</t>
  </si>
  <si>
    <t>Franklin Funds (6)</t>
  </si>
  <si>
    <t xml:space="preserve"> </t>
  </si>
  <si>
    <t>.10% APR</t>
  </si>
  <si>
    <t>0.45% APR</t>
  </si>
  <si>
    <t>0.01% APR</t>
  </si>
  <si>
    <t>Committed Street</t>
  </si>
  <si>
    <t>General Fund</t>
  </si>
  <si>
    <t>Committted Equity - Legal</t>
  </si>
  <si>
    <t xml:space="preserve">Restricted Beach </t>
  </si>
  <si>
    <t>Total General Fund Reserves</t>
  </si>
  <si>
    <t xml:space="preserve">   Total        Restricted Beach</t>
  </si>
  <si>
    <t>Morgan stanley Investment Details</t>
  </si>
  <si>
    <t>5.75% APR</t>
  </si>
  <si>
    <t>0.1% APR</t>
  </si>
  <si>
    <t xml:space="preserve">Street-DBE Permit </t>
  </si>
  <si>
    <t>MS - DBE Permit</t>
  </si>
  <si>
    <t>May 31,</t>
  </si>
  <si>
    <t xml:space="preserve">            Investments-May 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</si>
</sst>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7" fillId="0" borderId="0" xfId="0" applyNumberFormat="1" applyFont="1"/>
    <xf numFmtId="10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0" fontId="7" fillId="0" borderId="0" xfId="0" applyNumberFormat="1" applyFont="1"/>
    <xf numFmtId="164" fontId="4" fillId="0" borderId="0" xfId="1" applyNumberFormat="1" applyFont="1"/>
    <xf numFmtId="3" fontId="4" fillId="0" borderId="1" xfId="0" applyNumberFormat="1" applyFont="1" applyBorder="1"/>
    <xf numFmtId="3" fontId="4" fillId="0" borderId="2" xfId="0" applyNumberFormat="1" applyFont="1" applyBorder="1"/>
    <xf numFmtId="0" fontId="5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4" fillId="0" borderId="0" xfId="0" applyNumberFormat="1" applyFont="1"/>
    <xf numFmtId="15" fontId="6" fillId="0" borderId="0" xfId="0" applyNumberFormat="1" applyFont="1"/>
    <xf numFmtId="14" fontId="4" fillId="0" borderId="0" xfId="0" applyNumberFormat="1" applyFont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4" fillId="3" borderId="2" xfId="0" applyNumberFormat="1" applyFont="1" applyFill="1" applyBorder="1"/>
    <xf numFmtId="3" fontId="4" fillId="2" borderId="1" xfId="0" applyNumberFormat="1" applyFont="1" applyFill="1" applyBorder="1"/>
    <xf numFmtId="10" fontId="4" fillId="0" borderId="0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  <xf numFmtId="10" fontId="4" fillId="0" borderId="0" xfId="2" applyNumberFormat="1" applyFont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/>
    <xf numFmtId="0" fontId="0" fillId="0" borderId="0" xfId="0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2" xfId="0" applyNumberFormat="1" applyFont="1" applyFill="1" applyBorder="1"/>
    <xf numFmtId="0" fontId="8" fillId="0" borderId="0" xfId="0" applyFont="1"/>
    <xf numFmtId="10" fontId="4" fillId="0" borderId="1" xfId="0" applyNumberFormat="1" applyFont="1" applyBorder="1"/>
    <xf numFmtId="0" fontId="4" fillId="0" borderId="1" xfId="0" applyFont="1" applyBorder="1"/>
    <xf numFmtId="16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workbookViewId="0"/>
  </sheetViews>
  <sheetFormatPr defaultRowHeight="15"/>
  <cols>
    <col min="1" max="1" width="14" customWidth="1"/>
    <col min="2" max="2" width="1.7109375" customWidth="1"/>
    <col min="3" max="3" width="11.7109375" customWidth="1"/>
    <col min="4" max="4" width="11" customWidth="1"/>
    <col min="8" max="8" width="9.7109375" bestFit="1" customWidth="1"/>
    <col min="10" max="10" width="14" bestFit="1" customWidth="1"/>
    <col min="13" max="13" width="11.140625" customWidth="1"/>
  </cols>
  <sheetData>
    <row r="2" spans="1:14">
      <c r="A2" s="6"/>
      <c r="C2" s="6"/>
      <c r="D2" s="6"/>
      <c r="E2" s="6"/>
      <c r="F2" s="7" t="s">
        <v>21</v>
      </c>
      <c r="G2" s="6"/>
      <c r="H2" s="6"/>
      <c r="I2" s="6"/>
      <c r="J2" s="6"/>
      <c r="K2" s="6"/>
      <c r="L2" s="6"/>
      <c r="M2" s="6" t="s">
        <v>90</v>
      </c>
    </row>
    <row r="3" spans="1:14">
      <c r="A3" s="6"/>
      <c r="C3" s="6"/>
      <c r="D3" s="6"/>
      <c r="E3" s="8"/>
      <c r="F3" s="7" t="s">
        <v>106</v>
      </c>
      <c r="G3" s="6"/>
      <c r="H3" s="6"/>
      <c r="I3" s="8"/>
      <c r="J3" s="8"/>
      <c r="K3" s="7"/>
      <c r="L3" s="8"/>
      <c r="M3" s="6"/>
      <c r="N3" s="4"/>
    </row>
    <row r="4" spans="1:14">
      <c r="A4" s="6"/>
      <c r="C4" s="20" t="s">
        <v>20</v>
      </c>
      <c r="D4" s="20" t="s">
        <v>45</v>
      </c>
      <c r="E4" s="6"/>
      <c r="F4" s="6"/>
      <c r="G4" s="6"/>
      <c r="H4" s="6"/>
      <c r="I4" s="6"/>
      <c r="J4" s="6"/>
      <c r="K4" s="6"/>
      <c r="L4" s="6"/>
      <c r="M4" s="6"/>
      <c r="N4" s="3"/>
    </row>
    <row r="5" spans="1:14">
      <c r="A5" s="6"/>
      <c r="C5" s="54" t="s">
        <v>105</v>
      </c>
      <c r="D5" s="20" t="s">
        <v>46</v>
      </c>
      <c r="E5" s="6"/>
      <c r="F5" s="6"/>
      <c r="G5" s="6"/>
      <c r="H5" s="6"/>
      <c r="I5" s="6"/>
      <c r="J5" s="6"/>
      <c r="K5" s="6"/>
      <c r="L5" s="6"/>
      <c r="M5" s="6"/>
      <c r="N5" s="2"/>
    </row>
    <row r="6" spans="1:14">
      <c r="A6" s="8"/>
      <c r="C6" s="20">
        <v>2013</v>
      </c>
      <c r="D6" s="10" t="s">
        <v>47</v>
      </c>
      <c r="E6" s="8"/>
      <c r="F6" s="8"/>
      <c r="G6" s="24"/>
      <c r="H6" s="8"/>
      <c r="I6" s="8"/>
      <c r="J6" s="8"/>
      <c r="K6" s="8"/>
      <c r="L6" s="8"/>
      <c r="M6" s="8"/>
      <c r="N6" s="2"/>
    </row>
    <row r="7" spans="1:14">
      <c r="A7" s="9"/>
      <c r="C7" s="10" t="s">
        <v>5</v>
      </c>
      <c r="D7" s="10" t="s">
        <v>48</v>
      </c>
      <c r="E7" s="9"/>
      <c r="F7" s="8" t="s">
        <v>1</v>
      </c>
      <c r="G7" s="9"/>
      <c r="H7" s="8" t="s">
        <v>7</v>
      </c>
      <c r="I7" s="9"/>
      <c r="J7" s="8" t="s">
        <v>9</v>
      </c>
      <c r="K7" s="9"/>
      <c r="L7" s="9"/>
      <c r="M7" s="9"/>
      <c r="N7" s="4"/>
    </row>
    <row r="8" spans="1:14">
      <c r="A8" s="8" t="s">
        <v>90</v>
      </c>
      <c r="C8" s="10" t="s">
        <v>4</v>
      </c>
      <c r="D8" s="10" t="s">
        <v>49</v>
      </c>
      <c r="E8" s="10" t="s">
        <v>0</v>
      </c>
      <c r="F8" s="8" t="s">
        <v>6</v>
      </c>
      <c r="G8" s="9"/>
      <c r="H8" s="8" t="s">
        <v>8</v>
      </c>
      <c r="I8" s="9"/>
      <c r="J8" s="8" t="s">
        <v>2</v>
      </c>
      <c r="K8" s="9"/>
      <c r="L8" s="9"/>
      <c r="M8" s="8" t="s">
        <v>3</v>
      </c>
      <c r="N8" s="4"/>
    </row>
    <row r="9" spans="1:14">
      <c r="A9" s="8" t="s">
        <v>95</v>
      </c>
      <c r="C9" s="6"/>
      <c r="D9" s="15"/>
      <c r="E9" s="6"/>
      <c r="F9" s="6"/>
      <c r="G9" s="6"/>
      <c r="H9" s="6"/>
      <c r="I9" s="6"/>
      <c r="J9" s="6"/>
      <c r="K9" s="6"/>
      <c r="L9" s="6"/>
      <c r="M9" s="6"/>
      <c r="N9" s="4"/>
    </row>
    <row r="10" spans="1:14">
      <c r="A10" s="6" t="s">
        <v>16</v>
      </c>
      <c r="C10" s="15">
        <v>7924.8</v>
      </c>
      <c r="D10" s="15">
        <v>7924.89</v>
      </c>
      <c r="E10" s="14" t="s">
        <v>12</v>
      </c>
      <c r="F10" s="12" t="s">
        <v>102</v>
      </c>
      <c r="G10" s="6"/>
      <c r="H10" s="14" t="s">
        <v>12</v>
      </c>
      <c r="I10" s="6"/>
      <c r="J10" s="6" t="s">
        <v>14</v>
      </c>
      <c r="K10" s="6"/>
      <c r="L10" s="6"/>
      <c r="M10" s="6" t="s">
        <v>16</v>
      </c>
      <c r="N10" s="4"/>
    </row>
    <row r="11" spans="1:14">
      <c r="A11" s="6" t="s">
        <v>17</v>
      </c>
      <c r="C11" s="36">
        <v>45749.59</v>
      </c>
      <c r="D11" s="36">
        <v>45770.25</v>
      </c>
      <c r="E11" s="14" t="s">
        <v>12</v>
      </c>
      <c r="F11" s="12" t="s">
        <v>101</v>
      </c>
      <c r="G11" s="6"/>
      <c r="H11" s="13">
        <v>50997</v>
      </c>
      <c r="I11" s="6"/>
      <c r="J11" s="6" t="s">
        <v>14</v>
      </c>
      <c r="K11" s="6"/>
      <c r="L11" s="6"/>
      <c r="M11" s="6" t="s">
        <v>17</v>
      </c>
      <c r="N11" s="4"/>
    </row>
    <row r="12" spans="1:14">
      <c r="A12" s="6" t="s">
        <v>86</v>
      </c>
      <c r="C12" s="37">
        <v>300612.61</v>
      </c>
      <c r="D12" s="37">
        <v>298221.71999999997</v>
      </c>
      <c r="E12" s="14" t="s">
        <v>12</v>
      </c>
      <c r="F12" s="6" t="s">
        <v>13</v>
      </c>
      <c r="G12" s="6"/>
      <c r="H12" s="14" t="s">
        <v>12</v>
      </c>
      <c r="I12" s="6"/>
      <c r="J12" s="53" t="s">
        <v>14</v>
      </c>
      <c r="K12" s="6"/>
      <c r="L12" s="6"/>
      <c r="M12" s="6" t="s">
        <v>86</v>
      </c>
      <c r="N12" s="4"/>
    </row>
    <row r="13" spans="1:14">
      <c r="A13" s="9"/>
      <c r="C13" s="15">
        <f>C10+C11+C12</f>
        <v>354287</v>
      </c>
      <c r="D13" s="15">
        <f>D10+D11+D12</f>
        <v>351916.86</v>
      </c>
      <c r="E13" s="6"/>
      <c r="F13" s="6"/>
      <c r="G13" s="6"/>
      <c r="H13" s="6"/>
      <c r="I13" s="6"/>
      <c r="J13" s="6" t="s">
        <v>104</v>
      </c>
      <c r="K13" s="6"/>
      <c r="L13" s="6"/>
      <c r="M13" s="6"/>
      <c r="N13" s="4"/>
    </row>
    <row r="14" spans="1:14">
      <c r="A14" s="9"/>
      <c r="C14" s="6"/>
      <c r="D14" s="6"/>
      <c r="E14" s="6"/>
      <c r="F14" s="12"/>
      <c r="G14" s="6"/>
      <c r="H14" s="6"/>
      <c r="I14" s="6"/>
      <c r="J14" s="6"/>
      <c r="K14" s="6"/>
      <c r="L14" s="6"/>
      <c r="M14" s="6"/>
      <c r="N14" s="4"/>
    </row>
    <row r="15" spans="1:14">
      <c r="A15" s="6" t="s">
        <v>18</v>
      </c>
      <c r="C15" s="18">
        <v>3109.21</v>
      </c>
      <c r="D15" s="18">
        <v>3109</v>
      </c>
      <c r="E15" s="14" t="s">
        <v>12</v>
      </c>
      <c r="F15" s="12" t="s">
        <v>91</v>
      </c>
      <c r="G15" s="6"/>
      <c r="H15" s="14" t="s">
        <v>12</v>
      </c>
      <c r="I15" s="6"/>
      <c r="J15" s="6" t="s">
        <v>15</v>
      </c>
      <c r="K15" s="6"/>
      <c r="L15" s="6"/>
      <c r="M15" s="6" t="s">
        <v>18</v>
      </c>
      <c r="N15" s="4"/>
    </row>
    <row r="16" spans="1:14">
      <c r="A16" s="9"/>
      <c r="C16" s="15">
        <f>C13+C15</f>
        <v>357396.21</v>
      </c>
      <c r="D16" s="15">
        <f>D13+D15</f>
        <v>355025.86</v>
      </c>
      <c r="E16" s="14"/>
      <c r="F16" s="6"/>
      <c r="G16" s="6"/>
      <c r="H16" s="6"/>
      <c r="I16" s="6"/>
      <c r="J16" s="6"/>
      <c r="K16" s="6"/>
      <c r="L16" s="6"/>
      <c r="M16" s="6"/>
      <c r="N16" s="4"/>
    </row>
    <row r="17" spans="1:16" ht="9" customHeight="1">
      <c r="A17" s="9"/>
      <c r="C17" s="15"/>
      <c r="D17" s="15"/>
      <c r="E17" s="14"/>
      <c r="F17" s="6"/>
      <c r="G17" s="6"/>
      <c r="H17" s="6"/>
      <c r="I17" s="6"/>
      <c r="J17" s="6"/>
      <c r="K17" s="6"/>
      <c r="L17" s="6"/>
      <c r="M17" s="6"/>
      <c r="N17" s="4"/>
    </row>
    <row r="18" spans="1:16">
      <c r="A18" s="45" t="s">
        <v>94</v>
      </c>
      <c r="C18" s="15">
        <v>205646.46</v>
      </c>
      <c r="D18" s="15">
        <v>217989</v>
      </c>
      <c r="E18" s="14" t="s">
        <v>12</v>
      </c>
      <c r="F18" s="12" t="s">
        <v>76</v>
      </c>
      <c r="G18" s="6"/>
      <c r="H18" s="14" t="s">
        <v>12</v>
      </c>
      <c r="I18" s="6"/>
      <c r="J18" s="6" t="s">
        <v>55</v>
      </c>
      <c r="K18" s="6"/>
      <c r="L18" s="6"/>
      <c r="M18" s="6" t="s">
        <v>18</v>
      </c>
      <c r="N18" s="4"/>
    </row>
    <row r="19" spans="1:16">
      <c r="A19" s="6" t="s">
        <v>103</v>
      </c>
      <c r="C19" s="6">
        <v>96000</v>
      </c>
      <c r="D19" s="6">
        <v>96000</v>
      </c>
      <c r="E19" s="14"/>
      <c r="F19" s="6"/>
      <c r="G19" s="6"/>
      <c r="H19" s="6"/>
      <c r="I19" s="6"/>
      <c r="J19" s="6"/>
      <c r="K19" s="6"/>
      <c r="L19" s="6"/>
      <c r="M19" s="6"/>
      <c r="N19" s="4"/>
    </row>
    <row r="20" spans="1:16">
      <c r="A20" s="8" t="s">
        <v>90</v>
      </c>
      <c r="C20" s="6"/>
      <c r="D20" s="6"/>
      <c r="E20" s="14"/>
      <c r="F20" s="6"/>
      <c r="G20" s="6"/>
      <c r="H20" s="6"/>
      <c r="I20" s="6"/>
      <c r="J20" s="6"/>
      <c r="K20" s="6"/>
      <c r="L20" s="6"/>
      <c r="M20" s="6"/>
      <c r="N20" s="4"/>
      <c r="P20" s="21"/>
    </row>
    <row r="21" spans="1:16" ht="24.75">
      <c r="A21" s="45" t="s">
        <v>96</v>
      </c>
      <c r="C21" s="18">
        <v>266735.96000000002</v>
      </c>
      <c r="D21" s="18">
        <v>266803</v>
      </c>
      <c r="E21" s="14" t="s">
        <v>12</v>
      </c>
      <c r="F21" s="6" t="s">
        <v>76</v>
      </c>
      <c r="G21" s="6"/>
      <c r="H21" s="14" t="s">
        <v>12</v>
      </c>
      <c r="I21" s="6"/>
      <c r="J21" s="6" t="s">
        <v>55</v>
      </c>
      <c r="K21" s="6"/>
      <c r="L21" s="6"/>
      <c r="M21" s="6" t="s">
        <v>18</v>
      </c>
      <c r="N21" s="4"/>
      <c r="P21" s="21"/>
    </row>
    <row r="22" spans="1:16">
      <c r="A22" s="9"/>
      <c r="C22" s="6"/>
      <c r="D22" s="6"/>
      <c r="E22" s="14"/>
      <c r="F22" s="6"/>
      <c r="G22" s="6"/>
      <c r="H22" s="6"/>
      <c r="I22" s="6"/>
      <c r="J22" s="6"/>
      <c r="K22" s="6"/>
      <c r="L22" s="6"/>
      <c r="M22" s="6"/>
      <c r="N22" s="4"/>
    </row>
    <row r="23" spans="1:16" ht="24.75">
      <c r="A23" s="46" t="s">
        <v>98</v>
      </c>
      <c r="B23" s="47"/>
      <c r="C23" s="34">
        <f>C16+C18+C21+C19</f>
        <v>925778.63000000012</v>
      </c>
      <c r="D23" s="34">
        <f>D16+D18+D21+D19</f>
        <v>935817.86</v>
      </c>
      <c r="E23" s="48"/>
      <c r="F23" s="49"/>
      <c r="G23" s="49"/>
      <c r="H23" s="49"/>
      <c r="I23" s="49"/>
      <c r="J23" s="49"/>
      <c r="K23" s="49"/>
      <c r="L23" s="49"/>
      <c r="M23" s="49"/>
      <c r="N23" s="4"/>
    </row>
    <row r="24" spans="1:16">
      <c r="A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</row>
    <row r="25" spans="1:16">
      <c r="A25" s="8" t="s">
        <v>97</v>
      </c>
      <c r="C25" s="15">
        <v>17144.14</v>
      </c>
      <c r="D25" s="15">
        <v>18440</v>
      </c>
      <c r="E25" s="14" t="s">
        <v>12</v>
      </c>
      <c r="F25" s="6" t="s">
        <v>93</v>
      </c>
      <c r="G25" s="6"/>
      <c r="H25" s="14" t="s">
        <v>12</v>
      </c>
      <c r="I25" s="6"/>
      <c r="J25" s="6" t="s">
        <v>14</v>
      </c>
      <c r="K25" s="6"/>
      <c r="L25" s="6"/>
      <c r="M25" s="6" t="s">
        <v>16</v>
      </c>
      <c r="N25" s="4"/>
      <c r="P25" s="5"/>
    </row>
    <row r="26" spans="1:16">
      <c r="A26" s="9"/>
      <c r="C26" s="36">
        <v>200790.65</v>
      </c>
      <c r="D26" s="36">
        <v>198997</v>
      </c>
      <c r="E26" s="14" t="s">
        <v>12</v>
      </c>
      <c r="F26" s="6" t="s">
        <v>75</v>
      </c>
      <c r="G26" s="6"/>
      <c r="H26" s="14" t="s">
        <v>13</v>
      </c>
      <c r="I26" s="6"/>
      <c r="J26" s="6" t="s">
        <v>14</v>
      </c>
      <c r="K26" s="6"/>
      <c r="L26" s="6"/>
      <c r="M26" s="6" t="s">
        <v>52</v>
      </c>
      <c r="N26" s="4"/>
      <c r="O26" s="22"/>
    </row>
    <row r="27" spans="1:16">
      <c r="A27" s="9"/>
      <c r="C27" s="37">
        <v>867297.68</v>
      </c>
      <c r="D27" s="37">
        <v>871660.79</v>
      </c>
      <c r="E27" s="14" t="s">
        <v>12</v>
      </c>
      <c r="F27" s="6" t="s">
        <v>13</v>
      </c>
      <c r="G27" s="6"/>
      <c r="H27" s="14" t="s">
        <v>12</v>
      </c>
      <c r="I27" s="6"/>
      <c r="J27" s="6" t="s">
        <v>14</v>
      </c>
      <c r="K27" s="6"/>
      <c r="L27" s="6"/>
      <c r="M27" s="6" t="s">
        <v>87</v>
      </c>
      <c r="N27" s="4"/>
    </row>
    <row r="28" spans="1:16">
      <c r="A28" s="9"/>
      <c r="C28" s="15">
        <f>C25+C26+C27</f>
        <v>1085232.47</v>
      </c>
      <c r="D28" s="15">
        <f>D25+D26+D27</f>
        <v>1089097.79</v>
      </c>
      <c r="E28" s="6"/>
      <c r="F28" s="6"/>
      <c r="G28" s="6"/>
      <c r="H28" s="6"/>
      <c r="I28" s="6"/>
      <c r="J28" s="6"/>
      <c r="K28" s="6"/>
      <c r="L28" s="6"/>
      <c r="M28" s="6"/>
      <c r="N28" s="4"/>
    </row>
    <row r="29" spans="1:16" ht="10.5" customHeight="1">
      <c r="A29" s="9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4"/>
    </row>
    <row r="30" spans="1:16">
      <c r="A30" s="9"/>
      <c r="C30" s="15">
        <v>528689.30000000005</v>
      </c>
      <c r="D30" s="15">
        <v>528689.30000000005</v>
      </c>
      <c r="E30" s="14" t="s">
        <v>50</v>
      </c>
      <c r="F30" s="6" t="s">
        <v>57</v>
      </c>
      <c r="G30" s="6"/>
      <c r="H30" s="13">
        <v>41535</v>
      </c>
      <c r="I30" s="6"/>
      <c r="J30" s="6" t="s">
        <v>15</v>
      </c>
      <c r="K30" s="6"/>
      <c r="L30" s="6"/>
      <c r="M30" s="6" t="s">
        <v>19</v>
      </c>
      <c r="N30" s="4"/>
    </row>
    <row r="31" spans="1:16">
      <c r="A31" s="9"/>
      <c r="C31" s="15">
        <v>535929.37</v>
      </c>
      <c r="D31" s="15">
        <v>535929.37</v>
      </c>
      <c r="E31" s="14" t="s">
        <v>51</v>
      </c>
      <c r="F31" s="6" t="s">
        <v>77</v>
      </c>
      <c r="G31" s="6"/>
      <c r="H31" s="13">
        <v>41808</v>
      </c>
      <c r="I31" s="6"/>
      <c r="J31" s="6" t="s">
        <v>15</v>
      </c>
      <c r="K31" s="6"/>
      <c r="L31" s="6"/>
      <c r="M31" s="6" t="s">
        <v>19</v>
      </c>
      <c r="N31" s="4"/>
    </row>
    <row r="32" spans="1:16">
      <c r="A32" s="9"/>
      <c r="C32" s="15">
        <v>531228.56999999995</v>
      </c>
      <c r="D32" s="15">
        <v>531228.56999999995</v>
      </c>
      <c r="E32" s="14" t="s">
        <v>50</v>
      </c>
      <c r="F32" s="6" t="s">
        <v>56</v>
      </c>
      <c r="G32" s="6"/>
      <c r="H32" s="13">
        <v>41444</v>
      </c>
      <c r="I32" s="6"/>
      <c r="J32" s="6" t="s">
        <v>15</v>
      </c>
      <c r="K32" s="6"/>
      <c r="L32" s="6"/>
      <c r="M32" s="6" t="s">
        <v>19</v>
      </c>
      <c r="N32" s="4"/>
    </row>
    <row r="33" spans="1:14">
      <c r="A33" s="9"/>
      <c r="C33" s="15">
        <v>172909.75</v>
      </c>
      <c r="D33" s="15">
        <v>172952.39</v>
      </c>
      <c r="E33" s="14" t="s">
        <v>12</v>
      </c>
      <c r="F33" s="6" t="s">
        <v>74</v>
      </c>
      <c r="G33" s="6"/>
      <c r="H33" s="25" t="s">
        <v>12</v>
      </c>
      <c r="I33" s="6"/>
      <c r="J33" s="6" t="s">
        <v>55</v>
      </c>
      <c r="K33" s="6"/>
      <c r="L33" s="6"/>
      <c r="M33" s="6" t="s">
        <v>18</v>
      </c>
      <c r="N33" s="4"/>
    </row>
    <row r="34" spans="1:14">
      <c r="A34" s="9"/>
      <c r="C34" s="15">
        <v>420805</v>
      </c>
      <c r="D34" s="15">
        <v>430967.4</v>
      </c>
      <c r="E34" s="14" t="s">
        <v>12</v>
      </c>
      <c r="F34" s="6" t="s">
        <v>74</v>
      </c>
      <c r="G34" s="6"/>
      <c r="H34" s="14" t="s">
        <v>12</v>
      </c>
      <c r="I34" s="6"/>
      <c r="J34" s="6" t="s">
        <v>55</v>
      </c>
      <c r="K34" s="6"/>
      <c r="L34" s="6"/>
      <c r="M34" s="6" t="s">
        <v>18</v>
      </c>
      <c r="N34" s="4"/>
    </row>
    <row r="35" spans="1:14">
      <c r="A35" s="9"/>
      <c r="C35" s="18">
        <v>78496.5</v>
      </c>
      <c r="D35" s="18">
        <v>78540.06</v>
      </c>
      <c r="E35" s="14" t="s">
        <v>12</v>
      </c>
      <c r="F35" s="6" t="s">
        <v>92</v>
      </c>
      <c r="G35" s="6"/>
      <c r="H35" s="14" t="s">
        <v>12</v>
      </c>
      <c r="I35" s="6"/>
      <c r="J35" s="6" t="s">
        <v>15</v>
      </c>
      <c r="K35" s="6"/>
      <c r="L35" s="6"/>
      <c r="M35" s="6" t="s">
        <v>18</v>
      </c>
      <c r="N35" s="4"/>
    </row>
    <row r="36" spans="1:14" ht="24.75">
      <c r="A36" s="46" t="s">
        <v>99</v>
      </c>
      <c r="B36" s="47"/>
      <c r="C36" s="50">
        <f>C28+C30+C31+C32+C33+C34+C35</f>
        <v>3353290.96</v>
      </c>
      <c r="D36" s="50">
        <f>D28+D30+D31+D32+D33+D34+D35</f>
        <v>3367404.88</v>
      </c>
      <c r="E36" s="49"/>
      <c r="F36" s="49"/>
      <c r="G36" s="49"/>
      <c r="H36" s="49"/>
      <c r="I36" s="49"/>
      <c r="J36" s="49"/>
      <c r="K36" s="49"/>
      <c r="L36" s="49"/>
      <c r="M36" s="49"/>
    </row>
    <row r="37" spans="1:14">
      <c r="A37" s="6"/>
      <c r="C37" s="23"/>
      <c r="E37" s="6"/>
      <c r="F37" s="6"/>
      <c r="G37" s="6"/>
      <c r="H37" s="6"/>
      <c r="I37" s="6"/>
      <c r="J37" s="6"/>
      <c r="K37" s="6"/>
      <c r="L37" s="6"/>
      <c r="M37" s="6"/>
    </row>
    <row r="41" spans="1:14" ht="15.75">
      <c r="A41" s="51" t="s">
        <v>100</v>
      </c>
    </row>
    <row r="42" spans="1:14">
      <c r="A42" s="6"/>
      <c r="C42" s="6"/>
      <c r="D42" s="6"/>
      <c r="E42" s="6"/>
      <c r="F42" s="6" t="s">
        <v>58</v>
      </c>
      <c r="G42" s="6"/>
      <c r="H42" s="6"/>
      <c r="I42" s="6"/>
      <c r="J42" s="6" t="s">
        <v>58</v>
      </c>
      <c r="K42" s="6"/>
      <c r="L42" s="6" t="s">
        <v>58</v>
      </c>
      <c r="M42" s="6" t="s">
        <v>59</v>
      </c>
      <c r="N42" s="6"/>
    </row>
    <row r="43" spans="1:14">
      <c r="A43" s="6"/>
      <c r="C43" s="8" t="s">
        <v>22</v>
      </c>
      <c r="D43" s="6"/>
      <c r="E43" s="6"/>
      <c r="F43" s="6" t="s">
        <v>60</v>
      </c>
      <c r="G43" s="6"/>
      <c r="H43" s="6" t="s">
        <v>61</v>
      </c>
      <c r="I43" s="7" t="s">
        <v>7</v>
      </c>
      <c r="J43" s="7" t="s">
        <v>23</v>
      </c>
      <c r="K43" s="6"/>
      <c r="L43" s="6" t="s">
        <v>62</v>
      </c>
      <c r="M43" s="6" t="s">
        <v>63</v>
      </c>
      <c r="N43" s="6" t="s">
        <v>64</v>
      </c>
    </row>
    <row r="44" spans="1:14">
      <c r="A44" s="6"/>
      <c r="C44" s="8" t="s">
        <v>3</v>
      </c>
      <c r="D44" s="6"/>
      <c r="E44" s="6"/>
      <c r="F44" s="9" t="s">
        <v>65</v>
      </c>
      <c r="G44" s="9" t="s">
        <v>66</v>
      </c>
      <c r="H44" s="9" t="s">
        <v>67</v>
      </c>
      <c r="I44" s="9" t="s">
        <v>68</v>
      </c>
      <c r="J44" s="8" t="s">
        <v>24</v>
      </c>
      <c r="K44" s="10" t="s">
        <v>44</v>
      </c>
      <c r="L44" s="9" t="s">
        <v>69</v>
      </c>
      <c r="M44" s="9" t="s">
        <v>70</v>
      </c>
      <c r="N44" s="8" t="s">
        <v>27</v>
      </c>
    </row>
    <row r="45" spans="1:14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 t="s">
        <v>53</v>
      </c>
      <c r="C46" s="6" t="s">
        <v>26</v>
      </c>
      <c r="D46" s="6"/>
      <c r="E46" s="6"/>
      <c r="F46" s="31">
        <v>45770.25</v>
      </c>
      <c r="G46" s="12">
        <v>5.7500000000000002E-2</v>
      </c>
      <c r="H46" s="18">
        <v>41025</v>
      </c>
      <c r="I46" s="13">
        <v>50997</v>
      </c>
      <c r="J46" s="31">
        <v>4287.76</v>
      </c>
      <c r="K46" s="14" t="s">
        <v>42</v>
      </c>
      <c r="L46" s="31">
        <v>762.25</v>
      </c>
      <c r="M46" s="15">
        <v>2588.8000000000002</v>
      </c>
      <c r="N46" s="12">
        <v>5.6500000000000002E-2</v>
      </c>
    </row>
    <row r="47" spans="1:14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/>
      <c r="C48" s="6"/>
      <c r="D48" s="6"/>
      <c r="E48" s="6"/>
      <c r="F48" s="15"/>
      <c r="G48" s="6"/>
      <c r="H48" s="15"/>
      <c r="I48" s="6"/>
      <c r="J48" s="26"/>
      <c r="K48" s="6"/>
      <c r="L48" s="26"/>
      <c r="M48" s="11"/>
      <c r="N48" s="6"/>
    </row>
    <row r="49" spans="1:14">
      <c r="A49" s="6"/>
      <c r="C49" s="6"/>
      <c r="D49" s="6"/>
      <c r="E49" s="6"/>
      <c r="F49" s="15"/>
      <c r="G49" s="6"/>
      <c r="H49" s="15"/>
      <c r="I49" s="6"/>
      <c r="J49" s="26"/>
      <c r="K49" s="6"/>
      <c r="L49" s="26"/>
      <c r="M49" s="11"/>
      <c r="N49" s="6"/>
    </row>
    <row r="50" spans="1:14">
      <c r="A50" s="6"/>
      <c r="C50" s="6"/>
      <c r="D50" s="6"/>
      <c r="E50" s="6"/>
      <c r="F50" s="15"/>
      <c r="G50" s="6"/>
      <c r="H50" s="15"/>
      <c r="I50" s="6"/>
      <c r="J50" s="26"/>
      <c r="K50" s="6"/>
      <c r="L50" s="26"/>
      <c r="M50" s="11"/>
      <c r="N50" s="6"/>
    </row>
    <row r="51" spans="1:14">
      <c r="A51" s="6"/>
      <c r="C51" s="6"/>
      <c r="D51" s="6"/>
      <c r="E51" s="6"/>
      <c r="F51" s="7" t="s">
        <v>20</v>
      </c>
      <c r="G51" s="6"/>
      <c r="H51" s="7" t="s">
        <v>40</v>
      </c>
      <c r="I51" s="6"/>
      <c r="J51" s="7" t="s">
        <v>41</v>
      </c>
      <c r="K51" s="6"/>
      <c r="L51" s="7" t="s">
        <v>41</v>
      </c>
      <c r="M51" s="6"/>
      <c r="N51" s="6"/>
    </row>
    <row r="52" spans="1:14">
      <c r="A52" s="6"/>
      <c r="C52" s="8" t="s">
        <v>31</v>
      </c>
      <c r="D52" s="9"/>
      <c r="E52" s="6"/>
      <c r="F52" s="20" t="s">
        <v>39</v>
      </c>
      <c r="G52" s="20" t="s">
        <v>32</v>
      </c>
      <c r="H52" s="20" t="s">
        <v>34</v>
      </c>
      <c r="I52" s="6"/>
      <c r="J52" s="20" t="s">
        <v>23</v>
      </c>
      <c r="K52" s="6"/>
      <c r="L52" s="20" t="s">
        <v>35</v>
      </c>
      <c r="M52" s="6"/>
      <c r="N52" s="20" t="s">
        <v>36</v>
      </c>
    </row>
    <row r="53" spans="1:14">
      <c r="A53" s="6"/>
      <c r="C53" s="8" t="s">
        <v>3</v>
      </c>
      <c r="D53" s="6"/>
      <c r="E53" s="6"/>
      <c r="F53" s="10" t="s">
        <v>38</v>
      </c>
      <c r="G53" s="10" t="s">
        <v>33</v>
      </c>
      <c r="H53" s="10" t="s">
        <v>73</v>
      </c>
      <c r="I53" s="6"/>
      <c r="J53" s="10" t="s">
        <v>24</v>
      </c>
      <c r="K53" s="6"/>
      <c r="L53" s="10" t="s">
        <v>25</v>
      </c>
      <c r="M53" s="6"/>
      <c r="N53" s="10" t="s">
        <v>37</v>
      </c>
    </row>
    <row r="54" spans="1:14">
      <c r="A54" s="6"/>
      <c r="C54" s="9" t="s">
        <v>88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A55" s="6" t="s">
        <v>53</v>
      </c>
      <c r="C55" s="6" t="s">
        <v>78</v>
      </c>
      <c r="D55" s="6"/>
      <c r="E55" s="6"/>
      <c r="F55" s="15">
        <v>69609.77</v>
      </c>
      <c r="G55" s="15">
        <v>69632.06</v>
      </c>
      <c r="H55" s="17">
        <v>70390.23</v>
      </c>
      <c r="I55" s="6"/>
      <c r="J55" s="17">
        <v>-1500.22</v>
      </c>
      <c r="K55" s="6"/>
      <c r="L55" s="55">
        <v>1457.8</v>
      </c>
      <c r="M55" s="6"/>
      <c r="N55" s="12">
        <v>2.3199999999999998E-2</v>
      </c>
    </row>
    <row r="56" spans="1:14">
      <c r="A56" s="6" t="s">
        <v>71</v>
      </c>
      <c r="C56" s="6" t="s">
        <v>79</v>
      </c>
      <c r="D56" s="6"/>
      <c r="E56" s="6"/>
      <c r="F56" s="15">
        <v>69430.8</v>
      </c>
      <c r="G56" s="15">
        <v>68726.179999999993</v>
      </c>
      <c r="H56" s="15">
        <v>69263.759999999995</v>
      </c>
      <c r="I56" s="6"/>
      <c r="J56" s="17">
        <v>-263.95</v>
      </c>
      <c r="K56" s="6"/>
      <c r="L56" s="55">
        <v>964.7</v>
      </c>
      <c r="M56" s="6"/>
      <c r="N56" s="12">
        <v>1.6400000000000001E-2</v>
      </c>
    </row>
    <row r="57" spans="1:14">
      <c r="A57" s="14" t="s">
        <v>54</v>
      </c>
      <c r="C57" s="6" t="s">
        <v>82</v>
      </c>
      <c r="D57" s="6"/>
      <c r="E57" s="6"/>
      <c r="F57" s="15">
        <v>8923.77</v>
      </c>
      <c r="G57" s="15">
        <v>10000</v>
      </c>
      <c r="H57" s="15">
        <v>10067.73</v>
      </c>
      <c r="I57" s="6"/>
      <c r="J57" s="17">
        <v>-1143.98</v>
      </c>
      <c r="K57" s="14" t="s">
        <v>42</v>
      </c>
      <c r="L57" s="15">
        <v>68.47</v>
      </c>
      <c r="M57" s="6"/>
      <c r="N57" s="12" t="s">
        <v>90</v>
      </c>
    </row>
    <row r="58" spans="1:14">
      <c r="A58" s="14" t="s">
        <v>54</v>
      </c>
      <c r="C58" s="6" t="s">
        <v>80</v>
      </c>
      <c r="D58" s="6"/>
      <c r="E58" s="6"/>
      <c r="F58" s="15">
        <v>145031.6</v>
      </c>
      <c r="G58" s="15">
        <v>135509.25</v>
      </c>
      <c r="H58" s="15">
        <v>147439.32999999999</v>
      </c>
      <c r="I58" s="6"/>
      <c r="J58" s="17">
        <v>-1331.99</v>
      </c>
      <c r="K58" s="14" t="s">
        <v>42</v>
      </c>
      <c r="L58" s="15">
        <v>4345.07</v>
      </c>
      <c r="M58" s="6"/>
      <c r="N58" s="12">
        <v>3.1899999999999998E-2</v>
      </c>
    </row>
    <row r="59" spans="1:14">
      <c r="A59" s="6" t="s">
        <v>71</v>
      </c>
      <c r="C59" s="6" t="s">
        <v>81</v>
      </c>
      <c r="D59" s="6"/>
      <c r="E59" s="6"/>
      <c r="F59" s="15">
        <v>5225.78</v>
      </c>
      <c r="G59" s="15">
        <v>4769.76</v>
      </c>
      <c r="H59" s="15">
        <v>4864.05</v>
      </c>
      <c r="I59" s="6"/>
      <c r="J59" s="17">
        <v>321.42</v>
      </c>
      <c r="K59" s="6"/>
      <c r="L59" s="15">
        <v>143.30000000000001</v>
      </c>
      <c r="M59" s="6"/>
      <c r="N59" s="12">
        <v>3.09E-2</v>
      </c>
    </row>
    <row r="60" spans="1:14">
      <c r="A60" s="14"/>
      <c r="C60" s="6" t="s">
        <v>85</v>
      </c>
      <c r="D60" s="6"/>
      <c r="E60" s="6"/>
      <c r="F60" s="32">
        <f>F55+F56+F59+F57+F58</f>
        <v>298221.71999999997</v>
      </c>
      <c r="G60" s="19">
        <f>+G55+G56+G59+G57+G58</f>
        <v>288637.25</v>
      </c>
      <c r="H60" s="19">
        <f>H55+H56+H59+H57+H58</f>
        <v>302025.09999999998</v>
      </c>
      <c r="I60" s="6"/>
      <c r="J60" s="19">
        <f>SUM(J55:J59)</f>
        <v>-3918.7200000000003</v>
      </c>
      <c r="K60" s="6"/>
      <c r="L60" s="19">
        <f>SUM(L55:L59)</f>
        <v>6979.3399999999992</v>
      </c>
      <c r="M60" s="6"/>
      <c r="N60" s="16">
        <v>2.5399999999999999E-2</v>
      </c>
    </row>
    <row r="61" spans="1:14">
      <c r="A61" s="14"/>
      <c r="C61" s="6"/>
      <c r="D61" s="6"/>
      <c r="E61" s="6"/>
      <c r="G61" s="1"/>
      <c r="H61" s="30"/>
      <c r="I61" s="6"/>
      <c r="K61" s="14"/>
      <c r="L61" s="15"/>
      <c r="M61" s="6"/>
      <c r="N61" s="12"/>
    </row>
    <row r="64" spans="1:14">
      <c r="A64" s="6"/>
      <c r="C64" s="6"/>
      <c r="D64" s="6"/>
      <c r="E64" s="6"/>
      <c r="F64" s="7" t="s">
        <v>20</v>
      </c>
      <c r="G64" s="6"/>
      <c r="H64" s="7" t="s">
        <v>40</v>
      </c>
      <c r="I64" s="6"/>
      <c r="J64" s="7" t="s">
        <v>41</v>
      </c>
      <c r="K64" s="6"/>
      <c r="L64" s="7" t="s">
        <v>41</v>
      </c>
      <c r="M64" s="6"/>
      <c r="N64" s="6"/>
    </row>
    <row r="65" spans="1:14">
      <c r="A65" s="6"/>
      <c r="C65" s="6"/>
      <c r="D65" s="6"/>
      <c r="E65" s="6"/>
      <c r="F65" s="20" t="s">
        <v>72</v>
      </c>
      <c r="G65" s="20" t="s">
        <v>32</v>
      </c>
      <c r="H65" s="20" t="s">
        <v>34</v>
      </c>
      <c r="I65" s="6"/>
      <c r="J65" s="20" t="s">
        <v>23</v>
      </c>
      <c r="K65" s="6"/>
      <c r="L65" s="20" t="s">
        <v>35</v>
      </c>
      <c r="M65" s="6"/>
      <c r="N65" s="20" t="s">
        <v>36</v>
      </c>
    </row>
    <row r="66" spans="1:14">
      <c r="F66" s="10" t="s">
        <v>49</v>
      </c>
      <c r="G66" s="10" t="s">
        <v>33</v>
      </c>
      <c r="H66" s="10" t="s">
        <v>73</v>
      </c>
      <c r="J66" s="10" t="s">
        <v>24</v>
      </c>
      <c r="L66" s="10" t="s">
        <v>25</v>
      </c>
      <c r="N66" s="10" t="s">
        <v>37</v>
      </c>
    </row>
    <row r="67" spans="1:14">
      <c r="A67" s="14" t="s">
        <v>11</v>
      </c>
      <c r="C67" s="6" t="s">
        <v>28</v>
      </c>
      <c r="D67" s="6"/>
      <c r="E67" s="6"/>
      <c r="F67" s="15">
        <v>47653.599999999999</v>
      </c>
      <c r="G67" s="12">
        <v>5.3699999999999998E-2</v>
      </c>
      <c r="H67" s="15">
        <v>40605</v>
      </c>
      <c r="I67" s="13">
        <v>47209</v>
      </c>
      <c r="J67" s="15">
        <v>7111.99</v>
      </c>
      <c r="K67" s="14" t="s">
        <v>43</v>
      </c>
      <c r="L67" s="15"/>
      <c r="M67" s="15">
        <v>2591.1999999999998</v>
      </c>
      <c r="N67" s="12">
        <v>5.2699999999999997E-2</v>
      </c>
    </row>
    <row r="68" spans="1:14">
      <c r="A68" s="14" t="s">
        <v>44</v>
      </c>
      <c r="C68" s="6" t="s">
        <v>29</v>
      </c>
      <c r="D68" s="6"/>
      <c r="E68" s="6" t="s">
        <v>90</v>
      </c>
      <c r="F68" s="15">
        <v>70575</v>
      </c>
      <c r="G68" s="12">
        <v>5.16E-2</v>
      </c>
      <c r="H68" s="15">
        <v>60905</v>
      </c>
      <c r="I68" s="13">
        <v>48990</v>
      </c>
      <c r="J68" s="15">
        <v>9960.27</v>
      </c>
      <c r="K68" s="14" t="s">
        <v>43</v>
      </c>
      <c r="L68" s="15"/>
      <c r="M68" s="15">
        <v>3700.8</v>
      </c>
      <c r="N68" s="12">
        <v>5.1400000000000001E-2</v>
      </c>
    </row>
    <row r="69" spans="1:14">
      <c r="A69" s="14" t="s">
        <v>54</v>
      </c>
      <c r="C69" s="6" t="s">
        <v>30</v>
      </c>
      <c r="D69" s="6"/>
      <c r="E69" s="6"/>
      <c r="F69" s="18">
        <v>77700</v>
      </c>
      <c r="G69" s="52">
        <v>4.6699999999999998E-2</v>
      </c>
      <c r="H69" s="18">
        <v>74062</v>
      </c>
      <c r="I69" s="13">
        <v>50952</v>
      </c>
      <c r="J69" s="17">
        <v>3638</v>
      </c>
      <c r="K69" s="14" t="s">
        <v>43</v>
      </c>
      <c r="L69" s="18"/>
      <c r="M69" s="18">
        <v>3712.5</v>
      </c>
      <c r="N69" s="52">
        <v>4.6800000000000001E-2</v>
      </c>
    </row>
    <row r="70" spans="1:14">
      <c r="A70" s="6"/>
      <c r="C70" s="6" t="s">
        <v>85</v>
      </c>
      <c r="D70" s="6"/>
      <c r="E70" s="6"/>
      <c r="F70" s="33">
        <f>SUM(F67:F69)</f>
        <v>195928.6</v>
      </c>
      <c r="G70" s="12">
        <v>5.1299999999999998E-2</v>
      </c>
      <c r="H70" s="19">
        <f>SUM(H67:H69)</f>
        <v>175572</v>
      </c>
      <c r="I70" s="6"/>
      <c r="J70" s="19">
        <f>SUM(J67:J69)</f>
        <v>20710.260000000002</v>
      </c>
      <c r="K70" s="15"/>
      <c r="L70" s="33">
        <f>SUM(L67:L69)</f>
        <v>0</v>
      </c>
      <c r="M70" s="11">
        <f>SUM(M67:M69)</f>
        <v>10004.5</v>
      </c>
      <c r="N70" s="16">
        <v>0.05</v>
      </c>
    </row>
    <row r="71" spans="1:14">
      <c r="A71" s="6"/>
      <c r="C71" s="6"/>
      <c r="D71" s="6"/>
      <c r="E71" s="6"/>
      <c r="F71" s="15"/>
      <c r="G71" s="6"/>
      <c r="H71" s="15"/>
      <c r="I71" s="6" t="s">
        <v>10</v>
      </c>
      <c r="J71" s="19">
        <f>J70+J46</f>
        <v>24998.020000000004</v>
      </c>
      <c r="K71" s="6"/>
      <c r="L71" s="19">
        <f>L70+L46</f>
        <v>762.25</v>
      </c>
      <c r="M71" s="11">
        <v>0</v>
      </c>
      <c r="N71" s="6"/>
    </row>
    <row r="72" spans="1:14">
      <c r="A72" s="6"/>
      <c r="C72" s="6"/>
      <c r="D72" s="6"/>
      <c r="E72" s="6"/>
      <c r="F72" s="15"/>
      <c r="G72" s="6"/>
      <c r="H72" s="15"/>
      <c r="I72" s="6"/>
      <c r="J72" s="26"/>
      <c r="K72" s="6"/>
      <c r="L72" s="26"/>
      <c r="M72" s="11"/>
      <c r="N72" s="6"/>
    </row>
    <row r="73" spans="1:14">
      <c r="A73" s="6"/>
      <c r="C73" s="9" t="s">
        <v>89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14" t="s">
        <v>11</v>
      </c>
      <c r="C74" s="6" t="s">
        <v>78</v>
      </c>
      <c r="D74" s="6"/>
      <c r="E74" s="6"/>
      <c r="F74" s="15">
        <v>151446.29</v>
      </c>
      <c r="G74" s="15">
        <v>150444</v>
      </c>
      <c r="H74" s="15">
        <v>150444.24</v>
      </c>
      <c r="I74" s="6"/>
      <c r="J74" s="17">
        <v>-3263.28</v>
      </c>
      <c r="K74" s="14" t="s">
        <v>43</v>
      </c>
      <c r="L74" s="55">
        <v>4199.88</v>
      </c>
      <c r="M74" s="6">
        <v>3537</v>
      </c>
      <c r="N74" s="12">
        <v>2.3199999999999998E-2</v>
      </c>
    </row>
    <row r="75" spans="1:14">
      <c r="A75" s="14" t="s">
        <v>44</v>
      </c>
      <c r="C75" s="6" t="s">
        <v>83</v>
      </c>
      <c r="D75" s="6"/>
      <c r="E75" s="6"/>
      <c r="F75" s="15">
        <v>202022.86</v>
      </c>
      <c r="G75" s="15">
        <v>197198.05</v>
      </c>
      <c r="H75" s="15">
        <v>197198.05</v>
      </c>
      <c r="I75" s="6"/>
      <c r="J75" s="15">
        <v>1271.51</v>
      </c>
      <c r="K75" s="14" t="s">
        <v>43</v>
      </c>
      <c r="L75" s="15">
        <v>2873.92</v>
      </c>
      <c r="M75" s="6">
        <v>3334</v>
      </c>
      <c r="N75" s="12">
        <v>1.6400000000000001E-2</v>
      </c>
    </row>
    <row r="76" spans="1:14">
      <c r="A76" s="14" t="s">
        <v>54</v>
      </c>
      <c r="C76" s="6" t="s">
        <v>84</v>
      </c>
      <c r="D76" s="6"/>
      <c r="E76" s="6"/>
      <c r="F76" s="15">
        <v>229831.88</v>
      </c>
      <c r="G76" s="15">
        <v>178506</v>
      </c>
      <c r="H76" s="15">
        <v>190036.93</v>
      </c>
      <c r="I76" s="6"/>
      <c r="J76" s="17">
        <v>24216.6</v>
      </c>
      <c r="K76" s="14" t="s">
        <v>43</v>
      </c>
      <c r="L76" s="15">
        <v>18604.259999999998</v>
      </c>
      <c r="M76" s="6">
        <v>3474</v>
      </c>
      <c r="N76" s="12">
        <v>1.55E-2</v>
      </c>
    </row>
    <row r="77" spans="1:14">
      <c r="A77" s="14" t="s">
        <v>54</v>
      </c>
      <c r="C77" s="6" t="s">
        <v>82</v>
      </c>
      <c r="D77" s="6"/>
      <c r="E77" s="6"/>
      <c r="F77" s="26">
        <v>13385.68</v>
      </c>
      <c r="G77" s="26">
        <v>15000</v>
      </c>
      <c r="H77" s="26">
        <v>15101.59</v>
      </c>
      <c r="I77" s="6"/>
      <c r="J77" s="28">
        <v>-1715.91</v>
      </c>
      <c r="K77" s="14" t="s">
        <v>43</v>
      </c>
      <c r="L77" s="56">
        <v>102.7</v>
      </c>
      <c r="M77" s="6"/>
      <c r="N77" s="12"/>
    </row>
    <row r="78" spans="1:14">
      <c r="A78" s="14" t="s">
        <v>54</v>
      </c>
      <c r="C78" s="6" t="s">
        <v>80</v>
      </c>
      <c r="D78" s="6"/>
      <c r="E78" s="6"/>
      <c r="F78" s="15">
        <v>146650.54999999999</v>
      </c>
      <c r="G78" s="15">
        <v>148412.41</v>
      </c>
      <c r="H78" s="15">
        <v>150223</v>
      </c>
      <c r="I78" s="6"/>
      <c r="J78" s="28">
        <v>-6164.12</v>
      </c>
      <c r="K78" s="14" t="s">
        <v>43</v>
      </c>
      <c r="L78" s="6">
        <v>4269.41</v>
      </c>
      <c r="M78" s="6">
        <v>4814</v>
      </c>
      <c r="N78" s="12">
        <v>3.1800000000000002E-2</v>
      </c>
    </row>
    <row r="79" spans="1:14">
      <c r="A79" s="14" t="s">
        <v>54</v>
      </c>
      <c r="C79" s="6" t="s">
        <v>81</v>
      </c>
      <c r="D79" s="6"/>
      <c r="E79" s="6"/>
      <c r="F79" s="18">
        <v>128323.53</v>
      </c>
      <c r="G79" s="18">
        <v>87500</v>
      </c>
      <c r="H79" s="18">
        <v>95575.17</v>
      </c>
      <c r="I79" s="6"/>
      <c r="J79" s="18">
        <v>30061.94</v>
      </c>
      <c r="K79" s="14" t="s">
        <v>43</v>
      </c>
      <c r="L79" s="15">
        <v>4535.29</v>
      </c>
      <c r="M79" s="6">
        <v>4277</v>
      </c>
      <c r="N79" s="12">
        <v>3.09E-2</v>
      </c>
    </row>
    <row r="80" spans="1:14">
      <c r="A80" s="14"/>
      <c r="C80" s="6" t="s">
        <v>85</v>
      </c>
      <c r="D80" s="6"/>
      <c r="E80" s="6"/>
      <c r="F80" s="33">
        <f>SUM(F74:F79)</f>
        <v>871660.79</v>
      </c>
      <c r="G80" s="19">
        <f>G74+G75+G76+G77+G78+G79</f>
        <v>777060.46000000008</v>
      </c>
      <c r="H80" s="19">
        <f>SUM(H74:H79)</f>
        <v>798578.98</v>
      </c>
      <c r="I80" s="6"/>
      <c r="J80" s="19">
        <f>SUM(J74:J79)</f>
        <v>44406.74</v>
      </c>
      <c r="K80" s="6"/>
      <c r="L80" s="6"/>
      <c r="M80" s="6"/>
      <c r="N80" s="38">
        <v>2.2100000000000002E-2</v>
      </c>
    </row>
    <row r="81" spans="1:15">
      <c r="A81" s="2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5">
      <c r="A82" s="29"/>
      <c r="C82" s="27"/>
      <c r="D82" s="27"/>
      <c r="E82" s="27"/>
      <c r="F82" s="26"/>
      <c r="G82" s="26"/>
      <c r="H82" s="26"/>
      <c r="I82" s="27"/>
      <c r="J82" s="26"/>
      <c r="K82" s="29"/>
      <c r="L82" s="26"/>
      <c r="M82" s="27"/>
      <c r="N82" s="35"/>
    </row>
    <row r="83" spans="1:15">
      <c r="A83" s="39"/>
      <c r="C83" s="39"/>
      <c r="D83" s="39"/>
      <c r="E83" s="39"/>
      <c r="F83" s="40"/>
      <c r="G83" s="40"/>
      <c r="H83" s="40"/>
      <c r="I83" s="39"/>
      <c r="J83" s="41"/>
      <c r="K83" s="42"/>
      <c r="L83" s="40"/>
      <c r="M83" s="39"/>
      <c r="N83" s="43"/>
      <c r="O83" s="44"/>
    </row>
  </sheetData>
  <pageMargins left="1.03" right="0.7" top="0.25" bottom="0.32" header="0.3" footer="0.3"/>
  <pageSetup scale="85" fitToHeight="0" orientation="landscape" r:id="rId1"/>
  <headerFooter>
    <oddFooter>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Investment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2012-11-15T20:47:40Z</cp:lastPrinted>
  <dcterms:created xsi:type="dcterms:W3CDTF">2010-08-12T15:39:20Z</dcterms:created>
  <dcterms:modified xsi:type="dcterms:W3CDTF">2013-06-18T21:56:04Z</dcterms:modified>
</cp:coreProperties>
</file>