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935" windowHeight="10680" activeTab="1"/>
  </bookViews>
  <sheets>
    <sheet name="QuickBooks Export Tips" sheetId="4" r:id="rId1"/>
    <sheet name="Sheet1" sheetId="1" r:id="rId2"/>
    <sheet name="Sheet2" sheetId="2" state="hidden" r:id="rId3"/>
    <sheet name="Sheet3" sheetId="3" state="hidden" r:id="rId4"/>
  </sheets>
  <definedNames>
    <definedName name="_xlnm.Print_Titles" localSheetId="1">Sheet1!$A:$G,Sheet1!$1:$1</definedName>
  </definedNames>
  <calcPr calcId="124519"/>
</workbook>
</file>

<file path=xl/calcChain.xml><?xml version="1.0" encoding="utf-8"?>
<calcChain xmlns="http://schemas.openxmlformats.org/spreadsheetml/2006/main">
  <c r="H272" i="1"/>
  <c r="I272"/>
  <c r="J272" s="1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5"/>
  <c r="J86"/>
  <c r="J87"/>
  <c r="J88"/>
  <c r="J89"/>
  <c r="J90"/>
  <c r="J91"/>
  <c r="J93"/>
  <c r="J94"/>
  <c r="J95"/>
  <c r="J96"/>
  <c r="J97"/>
  <c r="J98"/>
  <c r="J99"/>
  <c r="J100"/>
  <c r="J102"/>
  <c r="J103"/>
  <c r="J104"/>
  <c r="J105"/>
  <c r="J107"/>
  <c r="J108"/>
  <c r="J109"/>
  <c r="J114"/>
  <c r="J115"/>
  <c r="J116"/>
  <c r="J117"/>
  <c r="J118"/>
  <c r="J119"/>
  <c r="J120"/>
  <c r="J122"/>
  <c r="J123"/>
  <c r="J124"/>
  <c r="J125"/>
  <c r="J126"/>
  <c r="J127"/>
  <c r="J128"/>
  <c r="J130"/>
  <c r="J131"/>
  <c r="J132"/>
  <c r="J133"/>
  <c r="J134"/>
  <c r="J135"/>
  <c r="J136"/>
  <c r="J138"/>
  <c r="J139"/>
  <c r="J140"/>
  <c r="J141"/>
  <c r="J142"/>
  <c r="J144"/>
  <c r="J145"/>
  <c r="J146"/>
  <c r="J147"/>
  <c r="J151"/>
  <c r="J152"/>
  <c r="J153"/>
  <c r="J154"/>
  <c r="J155"/>
  <c r="J156"/>
  <c r="J157"/>
  <c r="J158"/>
  <c r="J159"/>
  <c r="J160"/>
  <c r="J161"/>
  <c r="J162"/>
  <c r="J164"/>
  <c r="J165"/>
  <c r="J166"/>
  <c r="J167"/>
  <c r="J169"/>
  <c r="J170"/>
  <c r="J171"/>
  <c r="J172"/>
  <c r="J174"/>
  <c r="J175"/>
  <c r="J176"/>
  <c r="J177"/>
  <c r="J179"/>
  <c r="J180"/>
  <c r="J181"/>
  <c r="J182"/>
  <c r="J186"/>
  <c r="J187"/>
  <c r="J188"/>
  <c r="J189"/>
  <c r="J190"/>
  <c r="J191"/>
  <c r="J192"/>
  <c r="J193"/>
  <c r="J194"/>
  <c r="J196"/>
  <c r="J197"/>
  <c r="J198"/>
  <c r="J199"/>
  <c r="J203"/>
  <c r="J204"/>
  <c r="J205"/>
  <c r="J206"/>
  <c r="J207"/>
  <c r="J208"/>
  <c r="J209"/>
  <c r="J210"/>
  <c r="J211"/>
  <c r="J213"/>
  <c r="J214"/>
  <c r="J215"/>
  <c r="J216"/>
  <c r="J217"/>
  <c r="J219"/>
  <c r="J220"/>
  <c r="J221"/>
  <c r="J222"/>
  <c r="J224"/>
  <c r="J225"/>
  <c r="J226"/>
  <c r="J229"/>
  <c r="J230"/>
  <c r="J231"/>
  <c r="J232"/>
  <c r="J234"/>
  <c r="J235"/>
  <c r="J236"/>
  <c r="J237"/>
  <c r="J238"/>
  <c r="J240"/>
  <c r="J241"/>
  <c r="J242"/>
  <c r="J243"/>
  <c r="J245"/>
  <c r="J246"/>
  <c r="J247"/>
  <c r="J250"/>
  <c r="J251"/>
  <c r="J252"/>
  <c r="J253"/>
  <c r="J254"/>
  <c r="J255"/>
  <c r="J258"/>
  <c r="J259"/>
  <c r="J260"/>
  <c r="J262"/>
  <c r="J263"/>
  <c r="J265"/>
  <c r="J266"/>
  <c r="J267"/>
  <c r="J268"/>
  <c r="J56"/>
  <c r="J6"/>
  <c r="J8"/>
  <c r="J9"/>
  <c r="J10"/>
  <c r="J11"/>
  <c r="J12"/>
  <c r="J13"/>
  <c r="J14"/>
  <c r="J15"/>
  <c r="J16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7"/>
  <c r="J38"/>
  <c r="J39"/>
  <c r="J40"/>
  <c r="J41"/>
  <c r="J42"/>
  <c r="J43"/>
  <c r="J44"/>
  <c r="J45"/>
  <c r="J46"/>
  <c r="J47"/>
  <c r="J48"/>
  <c r="J49"/>
  <c r="J5"/>
  <c r="I274"/>
  <c r="J274" s="1"/>
  <c r="I271"/>
  <c r="I247"/>
  <c r="I243"/>
  <c r="I238"/>
  <c r="I12"/>
  <c r="I22"/>
  <c r="I50"/>
  <c r="I91"/>
  <c r="I100"/>
  <c r="I105"/>
  <c r="I109"/>
  <c r="I128"/>
  <c r="I136"/>
  <c r="I142"/>
  <c r="I146"/>
  <c r="I167"/>
  <c r="I172"/>
  <c r="I177"/>
  <c r="I181"/>
  <c r="I194"/>
  <c r="I198"/>
  <c r="I217"/>
  <c r="I222"/>
  <c r="I225"/>
  <c r="I246"/>
  <c r="I254"/>
  <c r="I255" s="1"/>
  <c r="I263"/>
  <c r="I267"/>
  <c r="H267"/>
  <c r="H263"/>
  <c r="H254"/>
  <c r="H255" s="1"/>
  <c r="H246"/>
  <c r="H243"/>
  <c r="H238"/>
  <c r="H225"/>
  <c r="H222"/>
  <c r="H217"/>
  <c r="H198"/>
  <c r="H194"/>
  <c r="H181"/>
  <c r="H177"/>
  <c r="H172"/>
  <c r="H167"/>
  <c r="H146"/>
  <c r="H142"/>
  <c r="H136"/>
  <c r="H128"/>
  <c r="H109"/>
  <c r="H105"/>
  <c r="H100"/>
  <c r="H91"/>
  <c r="H50"/>
  <c r="J50" s="1"/>
  <c r="H22"/>
  <c r="H12"/>
  <c r="I268" l="1"/>
  <c r="I182"/>
  <c r="I110"/>
  <c r="H147"/>
  <c r="H199"/>
  <c r="I199"/>
  <c r="I51"/>
  <c r="H51"/>
  <c r="H110"/>
  <c r="H182"/>
  <c r="H226"/>
  <c r="H247"/>
  <c r="H268"/>
  <c r="I226"/>
  <c r="I147"/>
  <c r="J110" l="1"/>
  <c r="H271"/>
  <c r="J271" s="1"/>
  <c r="J51"/>
</calcChain>
</file>

<file path=xl/sharedStrings.xml><?xml version="1.0" encoding="utf-8"?>
<sst xmlns="http://schemas.openxmlformats.org/spreadsheetml/2006/main" count="289" uniqueCount="289">
  <si>
    <t>Apr - Oct 10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</si>
  <si>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</si>
  <si>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</si>
  <si>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</si>
  <si>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</si>
  <si>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</si>
  <si>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</si>
  <si>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</si>
  <si>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</si>
  <si>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</si>
  <si>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</si>
  <si>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</si>
  <si>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</si>
  <si>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4010110 · Beach Concession Contract</t>
  </si>
  <si>
    <t>4010120 · Beach Fire Permits</t>
  </si>
  <si>
    <t>4010999 · Parking Permits</t>
  </si>
  <si>
    <t>4011000 · Parking Permits- Seasonal</t>
  </si>
  <si>
    <t>4011005 · Parking Permits- Non Trans</t>
  </si>
  <si>
    <t>4011010 · Parking Permits-Daily</t>
  </si>
  <si>
    <t>4011030 · Parking Permit- Parking Machine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</si>
  <si>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</si>
  <si>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</si>
  <si>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</si>
  <si>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</si>
  <si>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</si>
  <si>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4014020 · Delinq. Civil Summons</t>
  </si>
  <si>
    <t>4014100 · Town Ordinance Fines</t>
  </si>
  <si>
    <t>4014110 · Traffic Fines</t>
  </si>
  <si>
    <t>4014200 · Alderman Court Cost</t>
  </si>
  <si>
    <t>4014300 · Capias/Contempt Charges</t>
  </si>
  <si>
    <t>4014310 · Appearance Bond</t>
  </si>
  <si>
    <t>4014400 · Traff Fines -  Other Courts</t>
  </si>
  <si>
    <t>4014414 · Ord Fines - Other Courts</t>
  </si>
  <si>
    <t>4016010 · Bldg Permit Fees</t>
  </si>
  <si>
    <t>8010000 · Other Fines and Revenue</t>
  </si>
  <si>
    <t>4016060 · Public Hearing Fees</t>
  </si>
  <si>
    <t>8010200 · Contributions</t>
  </si>
  <si>
    <t>8010210 · Interest Income</t>
  </si>
  <si>
    <t>8010211 · Investment Income</t>
  </si>
  <si>
    <t>8010215 · Unrealized Gains/Losses Invest.</t>
  </si>
  <si>
    <t>8010230 · ATM Income</t>
  </si>
  <si>
    <t>8010300 · Copies</t>
  </si>
  <si>
    <t>8010330 · Police Reports</t>
  </si>
  <si>
    <t>8010380 · Dog Licenses</t>
  </si>
  <si>
    <t>8010386 · Misc Income</t>
  </si>
  <si>
    <t>8010387 · Pension Income</t>
  </si>
  <si>
    <t>8010400 · Notary Fee</t>
  </si>
  <si>
    <t>Total 8010000 · Other Fines and Revenue</t>
  </si>
  <si>
    <t>Total 400 · Operating Income</t>
  </si>
  <si>
    <t>601 · Administrative</t>
  </si>
  <si>
    <t>60101 · Administrative Operating</t>
  </si>
  <si>
    <t>6010060 · Small Equipment</t>
  </si>
  <si>
    <t>6010080 · Professional Fee</t>
  </si>
  <si>
    <t>6010199 · Retirement</t>
  </si>
  <si>
    <t>6010200 · Pension</t>
  </si>
  <si>
    <t>6010201 · Bank &amp; Credit Card  Charges</t>
  </si>
  <si>
    <t>6010202 · Cash Short/Over</t>
  </si>
  <si>
    <t>6010203 · ATM Expenses</t>
  </si>
  <si>
    <t>6010204 · Election Expenses</t>
  </si>
  <si>
    <t>6010205 · Commissioners Expenses</t>
  </si>
  <si>
    <t>6010206 · Return Check &amp; Misc. Fees</t>
  </si>
  <si>
    <t>6010208 · Parking Permits</t>
  </si>
  <si>
    <t>6010209 · System Improvements</t>
  </si>
  <si>
    <t>6010210 · Misc 01</t>
  </si>
  <si>
    <t>6010214 · Fire Company</t>
  </si>
  <si>
    <t>6010215 · Collection Agy Fees</t>
  </si>
  <si>
    <t>6010219 · Travel &amp; Training</t>
  </si>
  <si>
    <t>6010220 · Bank Fees- Transfer Tax</t>
  </si>
  <si>
    <t>6010223 · Code Update</t>
  </si>
  <si>
    <t>6010265 · Lawsuit Legal Fees</t>
  </si>
  <si>
    <t>6010270 · Donations 01</t>
  </si>
  <si>
    <t>6010300 · Accounting Fees-Reg</t>
  </si>
  <si>
    <t>6010310 · Legal Fees-Regular</t>
  </si>
  <si>
    <t>6012003 · Beach/Marketing Events</t>
  </si>
  <si>
    <t>6012004 · eCivis - Grants Network</t>
  </si>
  <si>
    <t>6012005 · IT/Communications</t>
  </si>
  <si>
    <t>601A · Administrative</t>
  </si>
  <si>
    <t>6010070 · Insurance</t>
  </si>
  <si>
    <t>6010090 · Dues &amp; Publications</t>
  </si>
  <si>
    <t>6010100 · Legal Ads</t>
  </si>
  <si>
    <t>6010150 · Telephone</t>
  </si>
  <si>
    <t>6010160 · Postage</t>
  </si>
  <si>
    <t>6010180 · Office Supplies</t>
  </si>
  <si>
    <t>Total 601A · Administrative</t>
  </si>
  <si>
    <t>601B · Building Expenses</t>
  </si>
  <si>
    <t>6010130 · Build/Equip Maint</t>
  </si>
  <si>
    <t>6010135 · Panasystems</t>
  </si>
  <si>
    <t>6010140 · Heat &amp; Electric</t>
  </si>
  <si>
    <t>6010170 · Trash</t>
  </si>
  <si>
    <t>6010240 · Janitorial/Pest Control Service</t>
  </si>
  <si>
    <t>6010280 · Bldg Supplies</t>
  </si>
  <si>
    <t>6010500 · Water/Sewer-Util Tax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</si>
  <si>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</si>
  <si>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</si>
  <si>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</si>
  <si>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</si>
  <si>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 01</t>
  </si>
  <si>
    <t>Total 601P · Payroll &amp; HR Expenses</t>
  </si>
  <si>
    <t>601V · Vehicle Expenses</t>
  </si>
  <si>
    <t>6010110 · Gasoline</t>
  </si>
  <si>
    <t>Total 601V · Vehicle Expenses</t>
  </si>
  <si>
    <t>Total 60101 · Administrative Operating</t>
  </si>
  <si>
    <t>602 · Police</t>
  </si>
  <si>
    <t>60201 · Police Operating</t>
  </si>
  <si>
    <t>6020030 · Uniforms</t>
  </si>
  <si>
    <t>6020040 · Training 02</t>
  </si>
  <si>
    <t>6020080 · Professional  Fees 02</t>
  </si>
  <si>
    <t>6020190 · Ammunition</t>
  </si>
  <si>
    <t>6020191 · Pension 02</t>
  </si>
  <si>
    <t>6020210 · Misc 02</t>
  </si>
  <si>
    <t>6020290 · K-9 Expenses</t>
  </si>
  <si>
    <t>602A · Administrative Public Safety</t>
  </si>
  <si>
    <t>6020070 · Insurance 02</t>
  </si>
  <si>
    <t>6020090 · Dues &amp; Publications 02</t>
  </si>
  <si>
    <t>6020150 · Telephone 02</t>
  </si>
  <si>
    <t>6020160 · Postage 02</t>
  </si>
  <si>
    <t>6020180 · Office Supplies 02</t>
  </si>
  <si>
    <t>Total 602A · Administrative Public Safety</t>
  </si>
  <si>
    <t>602B · Building Expense</t>
  </si>
  <si>
    <t>6020130 · Build/Equip Main 02</t>
  </si>
  <si>
    <t>6020140 · Heat &amp; Electric 02</t>
  </si>
  <si>
    <t>6020170 · Trash 02</t>
  </si>
  <si>
    <t>6020240 · Janitorial Services 02</t>
  </si>
  <si>
    <t>6020280 · Bldg Supplies 02</t>
  </si>
  <si>
    <t>6020500 · Water/Sewer Util Tax 02</t>
  </si>
  <si>
    <t>Total 602B · Building Expense</t>
  </si>
  <si>
    <t>602P · Payroll &amp; HR Expenses</t>
  </si>
  <si>
    <t>6020010 · Salary &amp; Wages 02</t>
  </si>
  <si>
    <t>6020020 · Emp Benefits 02</t>
  </si>
  <si>
    <t>6020050 · Payroll Taxes 02</t>
  </si>
  <si>
    <t>Total 602P · Payroll &amp; HR Expenses</t>
  </si>
  <si>
    <t>602V · Vehicle Expenses</t>
  </si>
  <si>
    <t>6020110 · Gasoline 02</t>
  </si>
  <si>
    <t>6020120 · Auto Main/Repairs 02</t>
  </si>
  <si>
    <t>Total 602V · Vehicle Expenses</t>
  </si>
  <si>
    <t>Total 60201 · Police Operating</t>
  </si>
  <si>
    <t>603 · Street &amp; Highway</t>
  </si>
  <si>
    <t>60301 · Street &amp; Hwy Operating</t>
  </si>
  <si>
    <t>6030030 · Uniforms 03</t>
  </si>
  <si>
    <t>6030055 · Major Assets 03</t>
  </si>
  <si>
    <t>6030060 · Small Equipment 03</t>
  </si>
  <si>
    <t>6030170 · Trash 03</t>
  </si>
  <si>
    <t>6030185 · Computer Air Card</t>
  </si>
  <si>
    <t>6030190 · Maintenance Supplies 03</t>
  </si>
  <si>
    <t>6030210 · Misc 03</t>
  </si>
  <si>
    <t>6030211 · Beautification Expenses</t>
  </si>
  <si>
    <t>6030610 · Street Signs 03</t>
  </si>
  <si>
    <t>6030635 · Parking Machine Expenses</t>
  </si>
  <si>
    <t>6030640 · Parking Meter 03</t>
  </si>
  <si>
    <t>6030650 · Street Sweeping</t>
  </si>
  <si>
    <t>603A · Administrative Street &amp; Hwy</t>
  </si>
  <si>
    <t>6030070 · Insurance 03</t>
  </si>
  <si>
    <t>6030150 · Telephone 03</t>
  </si>
  <si>
    <t>Total 603A · Administrative Street &amp; Hwy</t>
  </si>
  <si>
    <t>603B · Building Expenses</t>
  </si>
  <si>
    <t>6030130 · Build/Equip Main 03</t>
  </si>
  <si>
    <t>6030140 · Heat&amp; Electric 03</t>
  </si>
  <si>
    <t>6030500 · Water/Sewer Util Tax 03</t>
  </si>
  <si>
    <t>Total 603B · Building Expenses</t>
  </si>
  <si>
    <t>603P · Payroll &amp; HR Expenses</t>
  </si>
  <si>
    <t>6030010 · Salary &amp; Wages 03</t>
  </si>
  <si>
    <t>6030020 · Emp Benefits 03</t>
  </si>
  <si>
    <t>6030050 · Payroll Taxes 03</t>
  </si>
  <si>
    <t>Total 603P · Payroll &amp; HR Expenses</t>
  </si>
  <si>
    <t>603V · Vehicle Expenses</t>
  </si>
  <si>
    <t>6030110 · Gasoline 03</t>
  </si>
  <si>
    <t>6030120 · Auto Main/Repairs 03</t>
  </si>
  <si>
    <t>Total 603V · Vehicle Expenses</t>
  </si>
  <si>
    <t>Total 60301 · Street &amp; Hwy Operating</t>
  </si>
  <si>
    <t>604 · Alderman Court Expenses</t>
  </si>
  <si>
    <t>60401 · Alderman Court Operating</t>
  </si>
  <si>
    <t>6040060 · Small Equipment 04</t>
  </si>
  <si>
    <t>604A · Administrative Courts</t>
  </si>
  <si>
    <t>6040070 · Insurance 04</t>
  </si>
  <si>
    <t>6040090 · Dues &amp; Publications 04</t>
  </si>
  <si>
    <t>6040150 · Telephone 04</t>
  </si>
  <si>
    <t>6040180 · Office Supplies 04</t>
  </si>
  <si>
    <t>Total 604A · Administrative Courts</t>
  </si>
  <si>
    <t>604P · Payroll &amp; HR Expenses</t>
  </si>
  <si>
    <t>6040010 · Salaries/Wages 04</t>
  </si>
  <si>
    <t>6040050 · Payroll Taxes 04</t>
  </si>
  <si>
    <t>Total 604P · Payroll &amp; HR Expenses</t>
  </si>
  <si>
    <t>Total 60401 · Alderman Court Operating</t>
  </si>
  <si>
    <t>605 · Lifeguards</t>
  </si>
  <si>
    <t>60501 · Lifeguards Operating</t>
  </si>
  <si>
    <t>6050013 · Equip Main 05</t>
  </si>
  <si>
    <t>6050030 · Uniforms 05</t>
  </si>
  <si>
    <t>6050040 · Training 05</t>
  </si>
  <si>
    <t>6050060 · Small Equipment 05</t>
  </si>
  <si>
    <t>6050190 · First Aid Supplies</t>
  </si>
  <si>
    <t>6050210 · Misc 05</t>
  </si>
  <si>
    <t>6050250 · Drug Testing 05</t>
  </si>
  <si>
    <t>6050272 · Night Beach Patrol</t>
  </si>
  <si>
    <t>605A · Administrative Beach Safety</t>
  </si>
  <si>
    <t>6050015 · Telephone 05</t>
  </si>
  <si>
    <t>6050070 · Insurance 05</t>
  </si>
  <si>
    <t>6050090 · Dues &amp; Publications 05</t>
  </si>
  <si>
    <t>6050180 · Office Supplies 05</t>
  </si>
  <si>
    <t>Total 605A · Administrative Beach Safety</t>
  </si>
  <si>
    <t>605P · Payroll &amp; HR Expenses</t>
  </si>
  <si>
    <t>6050010 · Salaries &amp; Wages 05</t>
  </si>
  <si>
    <t>6050020 · Employee Benefits 5</t>
  </si>
  <si>
    <t>6050050 · Payroll Taxes 05</t>
  </si>
  <si>
    <t>Total 605P · Payroll &amp; HR Expenses</t>
  </si>
  <si>
    <t>605V · Vehicle Expenses</t>
  </si>
  <si>
    <t>6050110 · Gasoline 05</t>
  </si>
  <si>
    <t>Total 605V · Vehicle Expenses</t>
  </si>
  <si>
    <t>Total 60501 · Lifeguards Operating</t>
  </si>
  <si>
    <t>606 · Code Enforcement</t>
  </si>
  <si>
    <t>6060040 · Training 06</t>
  </si>
  <si>
    <t>6060060 · Small Equipment 06</t>
  </si>
  <si>
    <t>6060210 · Misc 06</t>
  </si>
  <si>
    <t>606A · Administrative Code Enforcement</t>
  </si>
  <si>
    <t>6060070 · Insurance 06</t>
  </si>
  <si>
    <t>6060090 · Dues &amp; Publications 06</t>
  </si>
  <si>
    <t>6060150 · Telephone 06</t>
  </si>
  <si>
    <t>6060180 · Office Supplies 06</t>
  </si>
  <si>
    <t>Total 606A · Administrative Code Enforcement</t>
  </si>
  <si>
    <t>606P · Payroll &amp; HR Expenses</t>
  </si>
  <si>
    <t>6060010 · Salaries &amp; Wages 06</t>
  </si>
  <si>
    <t>6060020 · Employ Benefits 06</t>
  </si>
  <si>
    <t>6060050 · Payroll Taxes 06</t>
  </si>
  <si>
    <t>Total 606P · Payroll &amp; HR Expenses</t>
  </si>
  <si>
    <t>606V · Vehicle Expenses</t>
  </si>
  <si>
    <t>6060110 · Gasoline 06</t>
  </si>
  <si>
    <t>Total 606V · Vehicle Expenses</t>
  </si>
  <si>
    <t>Total 606 · Code Enforcement</t>
  </si>
  <si>
    <t>607 · Life Saving Station</t>
  </si>
  <si>
    <t>607B · Building Expenses</t>
  </si>
  <si>
    <t>6070130 · Bldg/Equip Main 07</t>
  </si>
  <si>
    <t>6070140 · Heat &amp; Electric 07</t>
  </si>
  <si>
    <t>6070280 · Bldg Supplies 07</t>
  </si>
  <si>
    <t>6070500 · Water/Sewer Util Tax  07</t>
  </si>
  <si>
    <t>Total 607B · Building Expenses</t>
  </si>
  <si>
    <t>Total 607 · Life Saving Station</t>
  </si>
  <si>
    <t>608 · Seasonal PD</t>
  </si>
  <si>
    <t>60801 · Seasonal PD Operating</t>
  </si>
  <si>
    <t>6080030 · Uniforms 08</t>
  </si>
  <si>
    <t>6080040 · Training 08</t>
  </si>
  <si>
    <t>6080250 · Drug Testing 08</t>
  </si>
  <si>
    <t>608A · Administrative Monitors</t>
  </si>
  <si>
    <t>6080070 · Insurance 08</t>
  </si>
  <si>
    <t>Total 608A · Administrative Monitors</t>
  </si>
  <si>
    <t>608P · Payroll &amp; HR Expenses</t>
  </si>
  <si>
    <t>6080010 · Salaries &amp; Wages 08</t>
  </si>
  <si>
    <t>6080050 · Payroll Taxes 08</t>
  </si>
  <si>
    <t>Total 608P · Payroll &amp; HR Expenses</t>
  </si>
  <si>
    <t>Total 60801 · Seasonal PD Operating</t>
  </si>
  <si>
    <t>Net Income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</si>
  <si>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</si>
  <si>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</si>
  <si>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</si>
  <si>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</si>
  <si>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</si>
  <si>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</si>
  <si>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</si>
  <si>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</si>
  <si>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</si>
  <si>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</si>
  <si>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</si>
  <si>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</si>
  <si>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</si>
  <si>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</si>
  <si>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</si>
  <si>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</si>
  <si>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</si>
  <si>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</si>
  <si>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</si>
  <si>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</si>
  <si>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report-&gt;Display-&gt;Advanced-&gt;Display Rows-&gt;All rows</t>
  </si>
  <si>
    <t>&gt;&gt; Deleted exported data sheet which serves as data source.</t>
  </si>
  <si>
    <t>Apr - Oct 09</t>
  </si>
  <si>
    <t>4010140   Towing Contract Income</t>
  </si>
  <si>
    <t>8010375   Special Event Fees</t>
  </si>
  <si>
    <t>6010207   Holiday Expenses</t>
  </si>
  <si>
    <t>6010510   Town Hall Expenses</t>
  </si>
  <si>
    <t>6012000   Committee Expenses</t>
  </si>
  <si>
    <t>6010120   Auto Main./Repairs</t>
  </si>
  <si>
    <t>6020100   Legal Ads 02</t>
  </si>
  <si>
    <t>6020015   Overtime</t>
  </si>
  <si>
    <t>6030180   Office Supplies</t>
  </si>
  <si>
    <t xml:space="preserve">6040055   Major Assets   </t>
  </si>
  <si>
    <t>6040080   Professional Fees 04</t>
  </si>
  <si>
    <t>6050190   First Aid Supplies</t>
  </si>
  <si>
    <t>6060080   Professional Fees 06</t>
  </si>
  <si>
    <t>Expenses</t>
  </si>
  <si>
    <t>$ Change</t>
  </si>
  <si>
    <t>Total Expenses</t>
  </si>
  <si>
    <t>Net Operating Income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</si>
</sst>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2" fillId="0" borderId="0" xfId="0" applyNumberFormat="1" applyFont="1"/>
    <xf numFmtId="164" fontId="3" fillId="0" borderId="0" xfId="0" applyNumberFormat="1" applyFont="1"/>
    <xf numFmtId="164" fontId="3" fillId="0" borderId="2" xfId="0" applyNumberFormat="1" applyFont="1" applyBorder="1"/>
    <xf numFmtId="164" fontId="3" fillId="0" borderId="0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1" fillId="0" borderId="0" xfId="0" applyFont="1"/>
    <xf numFmtId="0" fontId="4" fillId="0" borderId="0" xfId="0" applyFont="1"/>
    <xf numFmtId="164" fontId="3" fillId="0" borderId="0" xfId="0" applyNumberFormat="1" applyFont="1" applyFill="1" applyBorder="1"/>
    <xf numFmtId="2" fontId="5" fillId="0" borderId="0" xfId="0" applyNumberFormat="1" applyFont="1"/>
    <xf numFmtId="2" fontId="5" fillId="0" borderId="2" xfId="0" applyNumberFormat="1" applyFont="1" applyBorder="1"/>
    <xf numFmtId="164" fontId="2" fillId="0" borderId="5" xfId="0" applyNumberFormat="1" applyFont="1" applyBorder="1"/>
    <xf numFmtId="0" fontId="7" fillId="0" borderId="2" xfId="0" applyFont="1" applyBorder="1" applyAlignment="1">
      <alignment horizontal="center"/>
    </xf>
    <xf numFmtId="4" fontId="0" fillId="0" borderId="0" xfId="0" applyNumberFormat="1"/>
    <xf numFmtId="4" fontId="5" fillId="0" borderId="0" xfId="0" applyNumberFormat="1" applyFont="1"/>
    <xf numFmtId="4" fontId="5" fillId="0" borderId="2" xfId="0" applyNumberFormat="1" applyFont="1" applyBorder="1"/>
    <xf numFmtId="4" fontId="5" fillId="0" borderId="3" xfId="0" applyNumberFormat="1" applyFont="1" applyBorder="1"/>
    <xf numFmtId="4" fontId="6" fillId="0" borderId="5" xfId="0" applyNumberFormat="1" applyFont="1" applyBorder="1"/>
    <xf numFmtId="4" fontId="5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/>
  </sheetViews>
  <sheetFormatPr defaultRowHeight="15"/>
  <sheetData>
    <row r="1" spans="1:6">
      <c r="F1" s="13" t="s">
        <v>249</v>
      </c>
    </row>
    <row r="3" spans="1:6">
      <c r="A3" s="13" t="s">
        <v>250</v>
      </c>
    </row>
    <row r="4" spans="1:6">
      <c r="B4" t="s">
        <v>251</v>
      </c>
    </row>
    <row r="5" spans="1:6">
      <c r="B5" t="s">
        <v>252</v>
      </c>
    </row>
    <row r="8" spans="1:6">
      <c r="A8" s="13" t="s">
        <v>253</v>
      </c>
    </row>
    <row r="9" spans="1:6">
      <c r="B9" t="s">
        <v>254</v>
      </c>
    </row>
    <row r="12" spans="1:6">
      <c r="A12" s="13" t="s">
        <v>255</v>
      </c>
    </row>
    <row r="13" spans="1:6">
      <c r="B13" t="s">
        <v>256</v>
      </c>
    </row>
    <row r="14" spans="1:6">
      <c r="B14" t="s">
        <v>257</v>
      </c>
    </row>
    <row r="15" spans="1:6">
      <c r="C15" s="14" t="s">
        <v>258</v>
      </c>
    </row>
    <row r="16" spans="1:6">
      <c r="C16" s="14" t="s">
        <v>259</v>
      </c>
    </row>
    <row r="17" spans="1:4">
      <c r="C17" s="14" t="s">
        <v>260</v>
      </c>
    </row>
    <row r="18" spans="1:4">
      <c r="C18" s="14" t="s">
        <v>261</v>
      </c>
    </row>
    <row r="21" spans="1:4">
      <c r="A21" s="13" t="s">
        <v>262</v>
      </c>
    </row>
    <row r="22" spans="1:4">
      <c r="B22" t="s">
        <v>263</v>
      </c>
    </row>
    <row r="23" spans="1:4">
      <c r="B23" t="s">
        <v>264</v>
      </c>
    </row>
    <row r="24" spans="1:4">
      <c r="C24" s="14" t="s">
        <v>265</v>
      </c>
    </row>
    <row r="25" spans="1:4">
      <c r="D25" t="s">
        <v>266</v>
      </c>
    </row>
    <row r="26" spans="1:4">
      <c r="D26" t="s">
        <v>267</v>
      </c>
    </row>
    <row r="27" spans="1:4">
      <c r="C27" s="14" t="s">
        <v>268</v>
      </c>
    </row>
    <row r="28" spans="1:4">
      <c r="D28" t="s">
        <v>269</v>
      </c>
    </row>
    <row r="29" spans="1:4">
      <c r="C29" s="14" t="s">
        <v>270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11"/>
  <sheetViews>
    <sheetView tabSelected="1" workbookViewId="0">
      <pane xSplit="7" ySplit="1" topLeftCell="H260" activePane="bottomRight" state="frozenSplit"/>
      <selection pane="topRight" activeCell="H1" sqref="H1"/>
      <selection pane="bottomLeft" activeCell="A2" sqref="A2"/>
      <selection pane="bottomRight" activeCell="B272" sqref="B272"/>
    </sheetView>
  </sheetViews>
  <sheetFormatPr defaultRowHeight="15" outlineLevelRow="6"/>
  <cols>
    <col min="1" max="6" width="3" style="11" customWidth="1"/>
    <col min="7" max="7" width="33.5703125" style="11" customWidth="1"/>
    <col min="8" max="9" width="10" style="12" bestFit="1" customWidth="1"/>
    <col min="10" max="10" width="11" customWidth="1"/>
  </cols>
  <sheetData>
    <row r="1" spans="1:10" s="10" customFormat="1" ht="15.75" thickBot="1">
      <c r="A1" s="8"/>
      <c r="B1" s="8"/>
      <c r="C1" s="8"/>
      <c r="D1" s="8"/>
      <c r="E1" s="8"/>
      <c r="F1" s="8"/>
      <c r="G1" s="8"/>
      <c r="H1" s="9" t="s">
        <v>0</v>
      </c>
      <c r="I1" s="9" t="s">
        <v>271</v>
      </c>
      <c r="J1" s="19" t="s">
        <v>286</v>
      </c>
    </row>
    <row r="2" spans="1:10" ht="15.75" outlineLevel="2" thickTop="1">
      <c r="A2" s="1"/>
      <c r="B2" s="1" t="s">
        <v>1</v>
      </c>
      <c r="C2" s="1"/>
      <c r="D2" s="1"/>
      <c r="E2" s="1"/>
      <c r="F2" s="1"/>
      <c r="G2" s="1"/>
      <c r="H2" s="2"/>
      <c r="I2" s="2"/>
    </row>
    <row r="3" spans="1:10" outlineLevel="3">
      <c r="A3" s="1"/>
      <c r="B3" s="1"/>
      <c r="C3" s="1" t="s">
        <v>2</v>
      </c>
      <c r="D3" s="1"/>
      <c r="E3" s="1"/>
      <c r="F3" s="1"/>
      <c r="G3" s="1"/>
      <c r="H3" s="2"/>
      <c r="I3" s="2"/>
    </row>
    <row r="4" spans="1:10" outlineLevel="4">
      <c r="A4" s="1"/>
      <c r="B4" s="1"/>
      <c r="C4" s="1"/>
      <c r="D4" s="1" t="s">
        <v>3</v>
      </c>
      <c r="E4" s="1"/>
      <c r="F4" s="1"/>
      <c r="G4" s="1"/>
      <c r="H4" s="2"/>
      <c r="I4" s="2"/>
    </row>
    <row r="5" spans="1:10" outlineLevel="4">
      <c r="A5" s="1"/>
      <c r="B5" s="1"/>
      <c r="C5" s="1"/>
      <c r="D5" s="1"/>
      <c r="E5" s="1" t="s">
        <v>4</v>
      </c>
      <c r="F5" s="1"/>
      <c r="G5" s="1"/>
      <c r="H5" s="2">
        <v>220869.5</v>
      </c>
      <c r="I5" s="2">
        <v>251947.95</v>
      </c>
      <c r="J5" s="21">
        <f>H5-I5</f>
        <v>-31078.450000000012</v>
      </c>
    </row>
    <row r="6" spans="1:10" outlineLevel="4">
      <c r="A6" s="1"/>
      <c r="B6" s="1"/>
      <c r="C6" s="1"/>
      <c r="D6" s="1"/>
      <c r="E6" s="1" t="s">
        <v>5</v>
      </c>
      <c r="F6" s="1"/>
      <c r="G6" s="1"/>
      <c r="H6" s="2">
        <v>327243.05</v>
      </c>
      <c r="I6" s="2">
        <v>215500.51</v>
      </c>
      <c r="J6" s="21">
        <f t="shared" ref="J6:J51" si="0">H6-I6</f>
        <v>111742.53999999998</v>
      </c>
    </row>
    <row r="7" spans="1:10" outlineLevel="5">
      <c r="A7" s="1"/>
      <c r="B7" s="1"/>
      <c r="C7" s="1"/>
      <c r="D7" s="1"/>
      <c r="E7" s="1" t="s">
        <v>6</v>
      </c>
      <c r="F7" s="1"/>
      <c r="G7" s="1"/>
      <c r="H7" s="2"/>
      <c r="I7" s="2"/>
      <c r="J7" s="21"/>
    </row>
    <row r="8" spans="1:10" outlineLevel="5">
      <c r="A8" s="1"/>
      <c r="B8" s="1"/>
      <c r="C8" s="1"/>
      <c r="D8" s="1"/>
      <c r="E8" s="1"/>
      <c r="F8" s="1" t="s">
        <v>7</v>
      </c>
      <c r="G8" s="1"/>
      <c r="H8" s="2">
        <v>42424</v>
      </c>
      <c r="I8" s="2">
        <v>71390</v>
      </c>
      <c r="J8" s="21">
        <f t="shared" si="0"/>
        <v>-28966</v>
      </c>
    </row>
    <row r="9" spans="1:10" outlineLevel="5">
      <c r="A9" s="1"/>
      <c r="B9" s="1"/>
      <c r="C9" s="1"/>
      <c r="D9" s="1"/>
      <c r="E9" s="1"/>
      <c r="F9" s="1" t="s">
        <v>8</v>
      </c>
      <c r="G9" s="1"/>
      <c r="H9" s="2">
        <v>1700</v>
      </c>
      <c r="I9" s="2">
        <v>6885.02</v>
      </c>
      <c r="J9" s="21">
        <f t="shared" si="0"/>
        <v>-5185.0200000000004</v>
      </c>
    </row>
    <row r="10" spans="1:10" outlineLevel="5">
      <c r="A10" s="1"/>
      <c r="B10" s="1"/>
      <c r="C10" s="1"/>
      <c r="D10" s="1"/>
      <c r="E10" s="1"/>
      <c r="F10" s="1" t="s">
        <v>9</v>
      </c>
      <c r="G10" s="1"/>
      <c r="H10" s="2">
        <v>82010</v>
      </c>
      <c r="I10" s="2">
        <v>76985.02</v>
      </c>
      <c r="J10" s="21">
        <f t="shared" si="0"/>
        <v>5024.9799999999959</v>
      </c>
    </row>
    <row r="11" spans="1:10" ht="15.75" outlineLevel="5" thickBot="1">
      <c r="A11" s="1"/>
      <c r="B11" s="1"/>
      <c r="C11" s="1"/>
      <c r="D11" s="1"/>
      <c r="E11" s="1"/>
      <c r="F11" s="1" t="s">
        <v>10</v>
      </c>
      <c r="G11" s="1"/>
      <c r="H11" s="3">
        <v>2100</v>
      </c>
      <c r="I11" s="3">
        <v>2110.02</v>
      </c>
      <c r="J11" s="22">
        <f t="shared" si="0"/>
        <v>-10.019999999999982</v>
      </c>
    </row>
    <row r="12" spans="1:10" outlineLevel="4">
      <c r="A12" s="1"/>
      <c r="B12" s="1"/>
      <c r="C12" s="1"/>
      <c r="D12" s="1"/>
      <c r="E12" s="1" t="s">
        <v>11</v>
      </c>
      <c r="F12" s="1"/>
      <c r="G12" s="1"/>
      <c r="H12" s="2">
        <f>ROUND(SUM(H7:H11),5)</f>
        <v>128234</v>
      </c>
      <c r="I12" s="2">
        <f>ROUND(SUM(I7:I11),5)</f>
        <v>157370.06</v>
      </c>
      <c r="J12" s="21">
        <f t="shared" si="0"/>
        <v>-29136.059999999998</v>
      </c>
    </row>
    <row r="13" spans="1:10" ht="21" customHeight="1" outlineLevel="4">
      <c r="A13" s="1"/>
      <c r="B13" s="1"/>
      <c r="C13" s="1"/>
      <c r="D13" s="1"/>
      <c r="E13" s="1" t="s">
        <v>12</v>
      </c>
      <c r="F13" s="1"/>
      <c r="G13" s="1"/>
      <c r="H13" s="2">
        <v>13084.95</v>
      </c>
      <c r="I13" s="2">
        <v>21577.71</v>
      </c>
      <c r="J13" s="21">
        <f t="shared" si="0"/>
        <v>-8492.7599999999984</v>
      </c>
    </row>
    <row r="14" spans="1:10" outlineLevel="4">
      <c r="A14" s="1"/>
      <c r="B14" s="1"/>
      <c r="C14" s="1"/>
      <c r="D14" s="1"/>
      <c r="E14" s="1" t="s">
        <v>13</v>
      </c>
      <c r="F14" s="1"/>
      <c r="G14" s="1"/>
      <c r="H14" s="2">
        <v>61666</v>
      </c>
      <c r="I14" s="2">
        <v>61716.66</v>
      </c>
      <c r="J14" s="21">
        <f t="shared" si="0"/>
        <v>-50.660000000003492</v>
      </c>
    </row>
    <row r="15" spans="1:10" outlineLevel="4">
      <c r="A15" s="1"/>
      <c r="B15" s="1"/>
      <c r="C15" s="1"/>
      <c r="D15" s="1"/>
      <c r="E15" s="1" t="s">
        <v>14</v>
      </c>
      <c r="F15" s="1"/>
      <c r="G15" s="1"/>
      <c r="H15" s="2">
        <v>7780</v>
      </c>
      <c r="I15" s="2">
        <v>7645</v>
      </c>
      <c r="J15" s="21">
        <f t="shared" si="0"/>
        <v>135</v>
      </c>
    </row>
    <row r="16" spans="1:10" outlineLevel="5">
      <c r="E16" s="11" t="s">
        <v>272</v>
      </c>
      <c r="H16" s="2">
        <v>0</v>
      </c>
      <c r="I16" s="2">
        <v>2100</v>
      </c>
      <c r="J16" s="21">
        <f t="shared" si="0"/>
        <v>-2100</v>
      </c>
    </row>
    <row r="17" spans="1:10" outlineLevel="5">
      <c r="A17" s="1"/>
      <c r="B17" s="1"/>
      <c r="C17" s="1"/>
      <c r="D17" s="1"/>
      <c r="E17" s="1" t="s">
        <v>15</v>
      </c>
      <c r="F17" s="1"/>
      <c r="G17" s="1"/>
      <c r="H17" s="2"/>
      <c r="I17" s="2"/>
      <c r="J17" s="21"/>
    </row>
    <row r="18" spans="1:10" outlineLevel="5">
      <c r="A18" s="1"/>
      <c r="B18" s="1"/>
      <c r="C18" s="1"/>
      <c r="D18" s="1"/>
      <c r="E18" s="1"/>
      <c r="F18" s="1" t="s">
        <v>16</v>
      </c>
      <c r="G18" s="1"/>
      <c r="H18" s="2">
        <v>242942.26</v>
      </c>
      <c r="I18" s="2">
        <v>249512.23</v>
      </c>
      <c r="J18" s="21">
        <f t="shared" si="0"/>
        <v>-6569.9700000000012</v>
      </c>
    </row>
    <row r="19" spans="1:10" outlineLevel="5">
      <c r="A19" s="1"/>
      <c r="B19" s="1"/>
      <c r="C19" s="1"/>
      <c r="D19" s="1"/>
      <c r="E19" s="1"/>
      <c r="F19" s="1" t="s">
        <v>17</v>
      </c>
      <c r="G19" s="1"/>
      <c r="H19" s="2">
        <v>660</v>
      </c>
      <c r="I19" s="2">
        <v>2400.02</v>
      </c>
      <c r="J19" s="21">
        <f t="shared" si="0"/>
        <v>-1740.02</v>
      </c>
    </row>
    <row r="20" spans="1:10" outlineLevel="5">
      <c r="A20" s="1"/>
      <c r="B20" s="1"/>
      <c r="C20" s="1"/>
      <c r="D20" s="1"/>
      <c r="E20" s="1"/>
      <c r="F20" s="1" t="s">
        <v>18</v>
      </c>
      <c r="G20" s="1"/>
      <c r="H20" s="2">
        <v>61620.46</v>
      </c>
      <c r="I20" s="2">
        <v>83404.27</v>
      </c>
      <c r="J20" s="21">
        <f t="shared" si="0"/>
        <v>-21783.810000000005</v>
      </c>
    </row>
    <row r="21" spans="1:10" ht="15.75" outlineLevel="4" thickBot="1">
      <c r="A21" s="1"/>
      <c r="B21" s="1"/>
      <c r="C21" s="1"/>
      <c r="D21" s="1"/>
      <c r="E21" s="1"/>
      <c r="F21" s="1" t="s">
        <v>19</v>
      </c>
      <c r="G21" s="1"/>
      <c r="H21" s="3">
        <v>215414.07</v>
      </c>
      <c r="I21" s="3">
        <v>171705</v>
      </c>
      <c r="J21" s="22">
        <f t="shared" si="0"/>
        <v>43709.070000000007</v>
      </c>
    </row>
    <row r="22" spans="1:10" ht="18" customHeight="1" outlineLevel="4">
      <c r="A22" s="1"/>
      <c r="B22" s="1"/>
      <c r="C22" s="1"/>
      <c r="D22" s="1"/>
      <c r="E22" s="1" t="s">
        <v>20</v>
      </c>
      <c r="F22" s="1"/>
      <c r="G22" s="1"/>
      <c r="H22" s="2">
        <f>ROUND(SUM(H17:H21),5)</f>
        <v>520636.79</v>
      </c>
      <c r="I22" s="2">
        <f>ROUND(SUM(I17:I21),5)</f>
        <v>507021.52</v>
      </c>
      <c r="J22" s="21">
        <f t="shared" si="0"/>
        <v>13615.26999999996</v>
      </c>
    </row>
    <row r="23" spans="1:10" ht="19.5" customHeight="1" outlineLevel="4">
      <c r="A23" s="1"/>
      <c r="B23" s="1"/>
      <c r="C23" s="1"/>
      <c r="D23" s="1"/>
      <c r="E23" s="1" t="s">
        <v>21</v>
      </c>
      <c r="F23" s="1"/>
      <c r="G23" s="1"/>
      <c r="H23" s="2">
        <v>107612.39</v>
      </c>
      <c r="I23" s="2">
        <v>103396.28</v>
      </c>
      <c r="J23" s="21">
        <f t="shared" si="0"/>
        <v>4216.1100000000006</v>
      </c>
    </row>
    <row r="24" spans="1:10" outlineLevel="4">
      <c r="A24" s="1"/>
      <c r="B24" s="1"/>
      <c r="C24" s="1"/>
      <c r="D24" s="1"/>
      <c r="E24" s="1" t="s">
        <v>22</v>
      </c>
      <c r="F24" s="1"/>
      <c r="G24" s="1"/>
      <c r="H24" s="2">
        <v>236698.25</v>
      </c>
      <c r="I24" s="2">
        <v>359881.94</v>
      </c>
      <c r="J24" s="21">
        <f t="shared" si="0"/>
        <v>-123183.69</v>
      </c>
    </row>
    <row r="25" spans="1:10" outlineLevel="4">
      <c r="A25" s="1"/>
      <c r="B25" s="1"/>
      <c r="C25" s="1"/>
      <c r="D25" s="1"/>
      <c r="E25" s="1" t="s">
        <v>23</v>
      </c>
      <c r="F25" s="1"/>
      <c r="G25" s="1"/>
      <c r="H25" s="2">
        <v>640</v>
      </c>
      <c r="I25" s="2">
        <v>590</v>
      </c>
      <c r="J25" s="21">
        <f t="shared" si="0"/>
        <v>50</v>
      </c>
    </row>
    <row r="26" spans="1:10" outlineLevel="4">
      <c r="A26" s="1"/>
      <c r="B26" s="1"/>
      <c r="C26" s="1"/>
      <c r="D26" s="1"/>
      <c r="E26" s="1" t="s">
        <v>24</v>
      </c>
      <c r="F26" s="1"/>
      <c r="G26" s="1"/>
      <c r="H26" s="2">
        <v>19333.759999999998</v>
      </c>
      <c r="I26" s="2">
        <v>27008.07</v>
      </c>
      <c r="J26" s="21">
        <f t="shared" si="0"/>
        <v>-7674.3100000000013</v>
      </c>
    </row>
    <row r="27" spans="1:10" outlineLevel="4">
      <c r="A27" s="1"/>
      <c r="B27" s="1"/>
      <c r="C27" s="1"/>
      <c r="D27" s="1"/>
      <c r="E27" s="1" t="s">
        <v>25</v>
      </c>
      <c r="F27" s="1"/>
      <c r="G27" s="1"/>
      <c r="H27" s="2">
        <v>471.5</v>
      </c>
      <c r="I27" s="2">
        <v>0</v>
      </c>
      <c r="J27" s="21">
        <f t="shared" si="0"/>
        <v>471.5</v>
      </c>
    </row>
    <row r="28" spans="1:10" outlineLevel="4">
      <c r="A28" s="1"/>
      <c r="B28" s="1"/>
      <c r="C28" s="1"/>
      <c r="D28" s="1"/>
      <c r="E28" s="1" t="s">
        <v>26</v>
      </c>
      <c r="F28" s="1"/>
      <c r="G28" s="1"/>
      <c r="H28" s="2">
        <v>107830.78</v>
      </c>
      <c r="I28" s="2">
        <v>89395.35</v>
      </c>
      <c r="J28" s="21">
        <f t="shared" si="0"/>
        <v>18435.429999999993</v>
      </c>
    </row>
    <row r="29" spans="1:10" outlineLevel="4">
      <c r="A29" s="1"/>
      <c r="B29" s="1"/>
      <c r="C29" s="1"/>
      <c r="D29" s="1"/>
      <c r="E29" s="1" t="s">
        <v>27</v>
      </c>
      <c r="F29" s="1"/>
      <c r="G29" s="1"/>
      <c r="H29" s="2">
        <v>44087.97</v>
      </c>
      <c r="I29" s="2">
        <v>15030.7</v>
      </c>
      <c r="J29" s="21">
        <f t="shared" si="0"/>
        <v>29057.27</v>
      </c>
    </row>
    <row r="30" spans="1:10" outlineLevel="4">
      <c r="A30" s="1"/>
      <c r="B30" s="1"/>
      <c r="C30" s="1"/>
      <c r="D30" s="1"/>
      <c r="E30" s="1" t="s">
        <v>28</v>
      </c>
      <c r="F30" s="1"/>
      <c r="G30" s="1"/>
      <c r="H30" s="2">
        <v>50215.35</v>
      </c>
      <c r="I30" s="2">
        <v>50803.7</v>
      </c>
      <c r="J30" s="21">
        <f t="shared" si="0"/>
        <v>-588.34999999999854</v>
      </c>
    </row>
    <row r="31" spans="1:10" outlineLevel="4">
      <c r="A31" s="1"/>
      <c r="B31" s="1"/>
      <c r="C31" s="1"/>
      <c r="D31" s="1"/>
      <c r="E31" s="1" t="s">
        <v>29</v>
      </c>
      <c r="F31" s="1"/>
      <c r="G31" s="1"/>
      <c r="H31" s="2">
        <v>2992.75</v>
      </c>
      <c r="I31" s="2">
        <v>0</v>
      </c>
      <c r="J31" s="21">
        <f t="shared" si="0"/>
        <v>2992.75</v>
      </c>
    </row>
    <row r="32" spans="1:10" outlineLevel="4">
      <c r="A32" s="1"/>
      <c r="B32" s="1"/>
      <c r="C32" s="1"/>
      <c r="D32" s="1"/>
      <c r="E32" s="1" t="s">
        <v>30</v>
      </c>
      <c r="F32" s="1"/>
      <c r="G32" s="1"/>
      <c r="H32" s="2">
        <v>50</v>
      </c>
      <c r="I32" s="2">
        <v>0</v>
      </c>
      <c r="J32" s="21">
        <f t="shared" si="0"/>
        <v>50</v>
      </c>
    </row>
    <row r="33" spans="1:10" outlineLevel="4">
      <c r="A33" s="1"/>
      <c r="B33" s="1"/>
      <c r="C33" s="1"/>
      <c r="D33" s="1"/>
      <c r="E33" s="1" t="s">
        <v>31</v>
      </c>
      <c r="F33" s="1"/>
      <c r="G33" s="1"/>
      <c r="H33" s="2">
        <v>3802.5</v>
      </c>
      <c r="I33" s="2">
        <v>4426.8100000000004</v>
      </c>
      <c r="J33" s="21">
        <f t="shared" si="0"/>
        <v>-624.3100000000004</v>
      </c>
    </row>
    <row r="34" spans="1:10" outlineLevel="4">
      <c r="A34" s="1"/>
      <c r="B34" s="1"/>
      <c r="C34" s="1"/>
      <c r="D34" s="1"/>
      <c r="E34" s="1" t="s">
        <v>32</v>
      </c>
      <c r="F34" s="1"/>
      <c r="G34" s="1"/>
      <c r="H34" s="2">
        <v>7669</v>
      </c>
      <c r="I34" s="2">
        <v>2140.75</v>
      </c>
      <c r="J34" s="21">
        <f t="shared" si="0"/>
        <v>5528.25</v>
      </c>
    </row>
    <row r="35" spans="1:10" outlineLevel="5">
      <c r="A35" s="1"/>
      <c r="B35" s="1"/>
      <c r="C35" s="1"/>
      <c r="D35" s="1"/>
      <c r="E35" s="1" t="s">
        <v>33</v>
      </c>
      <c r="F35" s="1"/>
      <c r="G35" s="1"/>
      <c r="H35" s="2">
        <v>50379.13</v>
      </c>
      <c r="I35" s="2">
        <v>50100.92</v>
      </c>
      <c r="J35" s="21">
        <f t="shared" si="0"/>
        <v>278.20999999999913</v>
      </c>
    </row>
    <row r="36" spans="1:10" outlineLevel="5">
      <c r="A36" s="1"/>
      <c r="B36" s="1"/>
      <c r="C36" s="1"/>
      <c r="D36" s="1"/>
      <c r="E36" s="1" t="s">
        <v>34</v>
      </c>
      <c r="F36" s="1"/>
      <c r="G36" s="1"/>
      <c r="H36" s="2"/>
      <c r="I36" s="2"/>
      <c r="J36" s="21"/>
    </row>
    <row r="37" spans="1:10" outlineLevel="5">
      <c r="A37" s="1"/>
      <c r="B37" s="1"/>
      <c r="C37" s="1"/>
      <c r="D37" s="1"/>
      <c r="E37" s="1"/>
      <c r="F37" s="1" t="s">
        <v>35</v>
      </c>
      <c r="G37" s="1"/>
      <c r="H37" s="2">
        <v>2000</v>
      </c>
      <c r="I37" s="2">
        <v>3000</v>
      </c>
      <c r="J37" s="21">
        <f t="shared" si="0"/>
        <v>-1000</v>
      </c>
    </row>
    <row r="38" spans="1:10" outlineLevel="5">
      <c r="A38" s="1"/>
      <c r="B38" s="1"/>
      <c r="C38" s="1"/>
      <c r="D38" s="1"/>
      <c r="E38" s="1"/>
      <c r="F38" s="1" t="s">
        <v>36</v>
      </c>
      <c r="G38" s="1"/>
      <c r="H38" s="2">
        <v>150</v>
      </c>
      <c r="I38" s="2">
        <v>1000</v>
      </c>
      <c r="J38" s="21">
        <f t="shared" si="0"/>
        <v>-850</v>
      </c>
    </row>
    <row r="39" spans="1:10" outlineLevel="5">
      <c r="A39" s="1"/>
      <c r="B39" s="1"/>
      <c r="C39" s="1"/>
      <c r="D39" s="1"/>
      <c r="E39" s="1"/>
      <c r="F39" s="1" t="s">
        <v>37</v>
      </c>
      <c r="G39" s="1"/>
      <c r="H39" s="2">
        <v>5291.21</v>
      </c>
      <c r="I39" s="2">
        <v>19890.43</v>
      </c>
      <c r="J39" s="21">
        <f t="shared" si="0"/>
        <v>-14599.220000000001</v>
      </c>
    </row>
    <row r="40" spans="1:10" outlineLevel="5">
      <c r="A40" s="1"/>
      <c r="B40" s="1"/>
      <c r="C40" s="1"/>
      <c r="D40" s="1"/>
      <c r="E40" s="1"/>
      <c r="F40" s="1" t="s">
        <v>38</v>
      </c>
      <c r="G40" s="1"/>
      <c r="H40" s="2">
        <v>5631.62</v>
      </c>
      <c r="I40" s="2">
        <v>0</v>
      </c>
      <c r="J40" s="21">
        <f t="shared" si="0"/>
        <v>5631.62</v>
      </c>
    </row>
    <row r="41" spans="1:10" outlineLevel="5">
      <c r="A41" s="1"/>
      <c r="B41" s="1"/>
      <c r="C41" s="1"/>
      <c r="D41" s="1"/>
      <c r="E41" s="1"/>
      <c r="F41" s="1" t="s">
        <v>39</v>
      </c>
      <c r="G41" s="1"/>
      <c r="H41" s="2">
        <v>12152.93</v>
      </c>
      <c r="I41" s="2">
        <v>0</v>
      </c>
      <c r="J41" s="21">
        <f t="shared" si="0"/>
        <v>12152.93</v>
      </c>
    </row>
    <row r="42" spans="1:10" outlineLevel="5">
      <c r="A42" s="1"/>
      <c r="B42" s="1"/>
      <c r="C42" s="1"/>
      <c r="D42" s="1"/>
      <c r="E42" s="1"/>
      <c r="F42" s="1" t="s">
        <v>40</v>
      </c>
      <c r="G42" s="1"/>
      <c r="H42" s="2">
        <v>310</v>
      </c>
      <c r="I42" s="2">
        <v>0</v>
      </c>
      <c r="J42" s="21">
        <f t="shared" si="0"/>
        <v>310</v>
      </c>
    </row>
    <row r="43" spans="1:10" outlineLevel="5">
      <c r="A43" s="1"/>
      <c r="B43" s="1"/>
      <c r="C43" s="1"/>
      <c r="D43" s="1"/>
      <c r="E43" s="1"/>
      <c r="F43" s="1" t="s">
        <v>41</v>
      </c>
      <c r="G43" s="1"/>
      <c r="H43" s="2">
        <v>7</v>
      </c>
      <c r="I43" s="2">
        <v>75.5</v>
      </c>
      <c r="J43" s="21">
        <f t="shared" si="0"/>
        <v>-68.5</v>
      </c>
    </row>
    <row r="44" spans="1:10" outlineLevel="5">
      <c r="A44" s="1"/>
      <c r="B44" s="1"/>
      <c r="C44" s="1"/>
      <c r="D44" s="1"/>
      <c r="E44" s="1"/>
      <c r="F44" s="1" t="s">
        <v>42</v>
      </c>
      <c r="G44" s="1"/>
      <c r="H44" s="2">
        <v>580</v>
      </c>
      <c r="I44" s="2">
        <v>739.9</v>
      </c>
      <c r="J44" s="21">
        <f t="shared" si="0"/>
        <v>-159.89999999999998</v>
      </c>
    </row>
    <row r="45" spans="1:10" outlineLevel="5">
      <c r="F45" s="11" t="s">
        <v>273</v>
      </c>
      <c r="H45" s="2">
        <v>0</v>
      </c>
      <c r="I45" s="2">
        <v>300</v>
      </c>
      <c r="J45" s="21">
        <f t="shared" si="0"/>
        <v>-300</v>
      </c>
    </row>
    <row r="46" spans="1:10" outlineLevel="5">
      <c r="A46" s="1"/>
      <c r="B46" s="1"/>
      <c r="C46" s="1"/>
      <c r="D46" s="1"/>
      <c r="E46" s="1"/>
      <c r="F46" s="1" t="s">
        <v>43</v>
      </c>
      <c r="G46" s="1"/>
      <c r="H46" s="2">
        <v>15729.27</v>
      </c>
      <c r="I46" s="2">
        <v>14760.02</v>
      </c>
      <c r="J46" s="21">
        <f t="shared" si="0"/>
        <v>969.25</v>
      </c>
    </row>
    <row r="47" spans="1:10" outlineLevel="5">
      <c r="A47" s="1"/>
      <c r="B47" s="1"/>
      <c r="C47" s="1"/>
      <c r="D47" s="1"/>
      <c r="E47" s="1"/>
      <c r="F47" s="1" t="s">
        <v>44</v>
      </c>
      <c r="G47" s="1"/>
      <c r="H47" s="2">
        <v>2957.6</v>
      </c>
      <c r="I47" s="2">
        <v>13934.06</v>
      </c>
      <c r="J47" s="21">
        <f t="shared" si="0"/>
        <v>-10976.46</v>
      </c>
    </row>
    <row r="48" spans="1:10" outlineLevel="4">
      <c r="A48" s="1"/>
      <c r="B48" s="1"/>
      <c r="C48" s="1"/>
      <c r="D48" s="1"/>
      <c r="E48" s="1"/>
      <c r="F48" s="1" t="s">
        <v>45</v>
      </c>
      <c r="G48" s="1"/>
      <c r="H48" s="2">
        <v>26392.45</v>
      </c>
      <c r="I48" s="4">
        <v>26536.21</v>
      </c>
      <c r="J48" s="21">
        <f t="shared" si="0"/>
        <v>-143.7599999999984</v>
      </c>
    </row>
    <row r="49" spans="1:10" ht="16.5" customHeight="1" outlineLevel="3" thickBot="1">
      <c r="A49" s="1"/>
      <c r="B49" s="1"/>
      <c r="C49" s="1"/>
      <c r="D49" s="1"/>
      <c r="E49" s="1"/>
      <c r="F49" s="1" t="s">
        <v>46</v>
      </c>
      <c r="G49" s="1"/>
      <c r="H49" s="4">
        <v>1</v>
      </c>
      <c r="I49" s="15">
        <v>0</v>
      </c>
      <c r="J49" s="22">
        <f t="shared" si="0"/>
        <v>1</v>
      </c>
    </row>
    <row r="50" spans="1:10" ht="30" customHeight="1" outlineLevel="4" thickBot="1">
      <c r="A50" s="1"/>
      <c r="B50" s="1"/>
      <c r="C50" s="1"/>
      <c r="D50" s="1"/>
      <c r="E50" s="1" t="s">
        <v>47</v>
      </c>
      <c r="F50" s="1"/>
      <c r="G50" s="1"/>
      <c r="H50" s="5">
        <f>ROUND(SUM(H36:H49),5)</f>
        <v>71203.08</v>
      </c>
      <c r="I50" s="5">
        <f>ROUND(SUM(I36:I48),5)</f>
        <v>80236.12</v>
      </c>
      <c r="J50" s="23">
        <f t="shared" si="0"/>
        <v>-9033.0399999999936</v>
      </c>
    </row>
    <row r="51" spans="1:10" outlineLevel="4">
      <c r="A51" s="1"/>
      <c r="B51" s="1"/>
      <c r="C51" s="1"/>
      <c r="D51" s="1" t="s">
        <v>48</v>
      </c>
      <c r="E51" s="1"/>
      <c r="F51" s="1"/>
      <c r="G51" s="1"/>
      <c r="H51" s="2">
        <f>ROUND(SUM(H4:H6)+SUM(H12:H15)+SUM(H22:H35)+H50,5)</f>
        <v>1982500.75</v>
      </c>
      <c r="I51" s="2">
        <f>ROUND(SUM(I4:I6)+SUM(I12:I16)+SUM(I22:I35)+I50,5)</f>
        <v>2007890.05</v>
      </c>
      <c r="J51" s="21">
        <f t="shared" si="0"/>
        <v>-25389.300000000047</v>
      </c>
    </row>
    <row r="52" spans="1:10" outlineLevel="4">
      <c r="A52" s="1"/>
      <c r="B52" s="1"/>
      <c r="C52" s="1"/>
      <c r="D52" s="1"/>
      <c r="E52" s="1"/>
      <c r="F52" s="1"/>
      <c r="G52" s="1"/>
      <c r="H52" s="2"/>
      <c r="J52" s="20"/>
    </row>
    <row r="53" spans="1:10" outlineLevel="4">
      <c r="A53" s="1"/>
      <c r="B53" s="1"/>
      <c r="C53" s="1" t="s">
        <v>285</v>
      </c>
      <c r="D53" s="1"/>
      <c r="E53" s="1"/>
      <c r="F53" s="1"/>
      <c r="G53" s="1"/>
      <c r="H53" s="2"/>
      <c r="I53" s="2"/>
    </row>
    <row r="54" spans="1:10" outlineLevel="4">
      <c r="A54" s="1"/>
      <c r="B54" s="1"/>
      <c r="C54" s="1"/>
      <c r="D54" s="1" t="s">
        <v>49</v>
      </c>
      <c r="E54" s="1"/>
      <c r="F54" s="1"/>
      <c r="G54" s="1"/>
      <c r="H54" s="2"/>
      <c r="I54" s="2"/>
    </row>
    <row r="55" spans="1:10" outlineLevel="4">
      <c r="A55" s="1"/>
      <c r="B55" s="1"/>
      <c r="C55" s="1"/>
      <c r="D55" s="1"/>
      <c r="E55" s="1" t="s">
        <v>50</v>
      </c>
      <c r="F55" s="1"/>
      <c r="G55" s="1"/>
      <c r="H55" s="2"/>
    </row>
    <row r="56" spans="1:10" outlineLevel="4">
      <c r="A56" s="1"/>
      <c r="B56" s="1"/>
      <c r="C56" s="1"/>
      <c r="D56" s="1"/>
      <c r="E56" s="1"/>
      <c r="F56" s="1" t="s">
        <v>51</v>
      </c>
      <c r="G56" s="1"/>
      <c r="H56" s="2">
        <v>823.16</v>
      </c>
      <c r="I56" s="2">
        <v>498</v>
      </c>
      <c r="J56" s="21">
        <f>H56-I56</f>
        <v>325.15999999999997</v>
      </c>
    </row>
    <row r="57" spans="1:10" outlineLevel="4">
      <c r="A57" s="1"/>
      <c r="B57" s="1"/>
      <c r="C57" s="1"/>
      <c r="D57" s="1"/>
      <c r="E57" s="1"/>
      <c r="F57" s="1" t="s">
        <v>52</v>
      </c>
      <c r="G57" s="1"/>
      <c r="H57" s="2">
        <v>17733.900000000001</v>
      </c>
      <c r="I57" s="2">
        <v>18023.650000000001</v>
      </c>
      <c r="J57" s="21">
        <f t="shared" ref="J57:J120" si="1">H57-I57</f>
        <v>-289.75</v>
      </c>
    </row>
    <row r="58" spans="1:10" outlineLevel="4">
      <c r="A58" s="1"/>
      <c r="B58" s="1"/>
      <c r="C58" s="1"/>
      <c r="D58" s="1"/>
      <c r="E58" s="1"/>
      <c r="F58" s="1" t="s">
        <v>53</v>
      </c>
      <c r="G58" s="1"/>
      <c r="H58" s="2">
        <v>2488.5300000000002</v>
      </c>
      <c r="I58" s="16">
        <v>0</v>
      </c>
      <c r="J58" s="21">
        <f t="shared" si="1"/>
        <v>2488.5300000000002</v>
      </c>
    </row>
    <row r="59" spans="1:10" outlineLevel="4">
      <c r="A59" s="1"/>
      <c r="B59" s="1"/>
      <c r="C59" s="1"/>
      <c r="D59" s="1"/>
      <c r="E59" s="1"/>
      <c r="F59" s="1" t="s">
        <v>54</v>
      </c>
      <c r="G59" s="1"/>
      <c r="H59" s="2">
        <v>3871.36</v>
      </c>
      <c r="I59" s="2">
        <v>1578.53</v>
      </c>
      <c r="J59" s="21">
        <f t="shared" si="1"/>
        <v>2292.83</v>
      </c>
    </row>
    <row r="60" spans="1:10" outlineLevel="4">
      <c r="A60" s="1"/>
      <c r="B60" s="1"/>
      <c r="C60" s="1"/>
      <c r="D60" s="1"/>
      <c r="E60" s="1"/>
      <c r="F60" s="1" t="s">
        <v>55</v>
      </c>
      <c r="G60" s="1"/>
      <c r="H60" s="2">
        <v>13410.47</v>
      </c>
      <c r="I60" s="2">
        <v>6963.18</v>
      </c>
      <c r="J60" s="21">
        <f t="shared" si="1"/>
        <v>6447.2899999999991</v>
      </c>
    </row>
    <row r="61" spans="1:10" outlineLevel="4">
      <c r="A61" s="1"/>
      <c r="B61" s="1"/>
      <c r="C61" s="1"/>
      <c r="D61" s="1"/>
      <c r="E61" s="1"/>
      <c r="F61" s="1" t="s">
        <v>56</v>
      </c>
      <c r="G61" s="1"/>
      <c r="H61" s="2">
        <v>-58.93</v>
      </c>
      <c r="I61" s="2">
        <v>-150.5</v>
      </c>
      <c r="J61" s="21">
        <f t="shared" si="1"/>
        <v>91.57</v>
      </c>
    </row>
    <row r="62" spans="1:10" outlineLevel="4">
      <c r="A62" s="1"/>
      <c r="B62" s="1"/>
      <c r="C62" s="1"/>
      <c r="D62" s="1"/>
      <c r="E62" s="1"/>
      <c r="F62" s="1" t="s">
        <v>57</v>
      </c>
      <c r="G62" s="1"/>
      <c r="H62" s="2">
        <v>105</v>
      </c>
      <c r="I62" s="2">
        <v>105</v>
      </c>
      <c r="J62" s="21">
        <f t="shared" si="1"/>
        <v>0</v>
      </c>
    </row>
    <row r="63" spans="1:10" outlineLevel="4">
      <c r="A63" s="1"/>
      <c r="B63" s="1"/>
      <c r="C63" s="1"/>
      <c r="D63" s="1"/>
      <c r="E63" s="1"/>
      <c r="F63" s="1" t="s">
        <v>58</v>
      </c>
      <c r="G63" s="1"/>
      <c r="H63" s="2">
        <v>1999.29</v>
      </c>
      <c r="I63" s="2">
        <v>1727.05</v>
      </c>
      <c r="J63" s="21">
        <f t="shared" si="1"/>
        <v>272.24</v>
      </c>
    </row>
    <row r="64" spans="1:10" outlineLevel="4">
      <c r="A64" s="1"/>
      <c r="B64" s="1"/>
      <c r="C64" s="1"/>
      <c r="D64" s="1"/>
      <c r="E64" s="1"/>
      <c r="F64" s="1" t="s">
        <v>59</v>
      </c>
      <c r="G64" s="1"/>
      <c r="H64" s="2">
        <v>851.7</v>
      </c>
      <c r="I64" s="2">
        <v>1669.39</v>
      </c>
      <c r="J64" s="21">
        <f t="shared" si="1"/>
        <v>-817.69</v>
      </c>
    </row>
    <row r="65" spans="1:10" outlineLevel="4">
      <c r="A65" s="1"/>
      <c r="B65" s="1"/>
      <c r="C65" s="1"/>
      <c r="D65" s="1"/>
      <c r="E65" s="1"/>
      <c r="F65" s="1" t="s">
        <v>60</v>
      </c>
      <c r="G65" s="1"/>
      <c r="H65" s="2">
        <v>-296</v>
      </c>
      <c r="I65" s="2">
        <v>4897.1000000000004</v>
      </c>
      <c r="J65" s="21">
        <f t="shared" si="1"/>
        <v>-5193.1000000000004</v>
      </c>
    </row>
    <row r="66" spans="1:10" outlineLevel="4">
      <c r="F66" s="11" t="s">
        <v>274</v>
      </c>
      <c r="H66" s="2">
        <v>0</v>
      </c>
      <c r="I66" s="2">
        <v>362.33</v>
      </c>
      <c r="J66" s="21">
        <f t="shared" si="1"/>
        <v>-362.33</v>
      </c>
    </row>
    <row r="67" spans="1:10" outlineLevel="4">
      <c r="A67" s="1"/>
      <c r="B67" s="1"/>
      <c r="C67" s="1"/>
      <c r="D67" s="1"/>
      <c r="E67" s="1"/>
      <c r="F67" s="1" t="s">
        <v>61</v>
      </c>
      <c r="G67" s="1"/>
      <c r="H67" s="2">
        <v>4115.93</v>
      </c>
      <c r="I67" s="2">
        <v>0</v>
      </c>
      <c r="J67" s="21">
        <f t="shared" si="1"/>
        <v>4115.93</v>
      </c>
    </row>
    <row r="68" spans="1:10" outlineLevel="4">
      <c r="A68" s="1"/>
      <c r="B68" s="1"/>
      <c r="C68" s="1"/>
      <c r="D68" s="1"/>
      <c r="E68" s="1"/>
      <c r="F68" s="1" t="s">
        <v>62</v>
      </c>
      <c r="G68" s="1"/>
      <c r="H68" s="2">
        <v>3470</v>
      </c>
      <c r="I68" s="2">
        <v>0</v>
      </c>
      <c r="J68" s="21">
        <f t="shared" si="1"/>
        <v>3470</v>
      </c>
    </row>
    <row r="69" spans="1:10" outlineLevel="3">
      <c r="A69" s="1"/>
      <c r="B69" s="1"/>
      <c r="C69" s="1"/>
      <c r="D69" s="1"/>
      <c r="E69" s="1"/>
      <c r="F69" s="1" t="s">
        <v>63</v>
      </c>
      <c r="G69" s="1"/>
      <c r="H69" s="2">
        <v>1625.08</v>
      </c>
      <c r="I69" s="2">
        <v>468.29</v>
      </c>
      <c r="J69" s="21">
        <f t="shared" si="1"/>
        <v>1156.79</v>
      </c>
    </row>
    <row r="70" spans="1:10" ht="14.25" customHeight="1" outlineLevel="2">
      <c r="A70" s="1"/>
      <c r="B70" s="1"/>
      <c r="C70" s="1"/>
      <c r="D70" s="1"/>
      <c r="E70" s="1"/>
      <c r="F70" s="1" t="s">
        <v>64</v>
      </c>
      <c r="G70" s="1"/>
      <c r="H70" s="2">
        <v>5000</v>
      </c>
      <c r="I70" s="2">
        <v>5000</v>
      </c>
      <c r="J70" s="21">
        <f t="shared" si="1"/>
        <v>0</v>
      </c>
    </row>
    <row r="71" spans="1:10" ht="13.5" customHeight="1" outlineLevel="3">
      <c r="A71" s="1"/>
      <c r="B71" s="1"/>
      <c r="C71" s="1"/>
      <c r="D71" s="1"/>
      <c r="E71" s="1"/>
      <c r="F71" s="1" t="s">
        <v>65</v>
      </c>
      <c r="G71" s="1"/>
      <c r="H71" s="2">
        <v>8154.62</v>
      </c>
      <c r="I71" s="2">
        <v>8520.9699999999993</v>
      </c>
      <c r="J71" s="21">
        <f t="shared" si="1"/>
        <v>-366.34999999999945</v>
      </c>
    </row>
    <row r="72" spans="1:10" outlineLevel="4">
      <c r="A72" s="1"/>
      <c r="B72" s="1"/>
      <c r="C72" s="1"/>
      <c r="D72" s="1"/>
      <c r="E72" s="1"/>
      <c r="F72" s="1" t="s">
        <v>66</v>
      </c>
      <c r="G72" s="1"/>
      <c r="H72" s="2">
        <v>411.25</v>
      </c>
      <c r="I72" s="2">
        <v>0</v>
      </c>
      <c r="J72" s="21">
        <f t="shared" si="1"/>
        <v>411.25</v>
      </c>
    </row>
    <row r="73" spans="1:10" outlineLevel="5">
      <c r="A73" s="1"/>
      <c r="B73" s="1"/>
      <c r="C73" s="1"/>
      <c r="D73" s="1"/>
      <c r="E73" s="1"/>
      <c r="F73" s="1" t="s">
        <v>67</v>
      </c>
      <c r="G73" s="1"/>
      <c r="H73" s="2">
        <v>3828.23</v>
      </c>
      <c r="I73" s="2">
        <v>4147.2700000000004</v>
      </c>
      <c r="J73" s="21">
        <f t="shared" si="1"/>
        <v>-319.04000000000042</v>
      </c>
    </row>
    <row r="74" spans="1:10" outlineLevel="5">
      <c r="A74" s="1"/>
      <c r="B74" s="1"/>
      <c r="C74" s="1"/>
      <c r="D74" s="1"/>
      <c r="E74" s="1"/>
      <c r="F74" s="1" t="s">
        <v>68</v>
      </c>
      <c r="G74" s="1"/>
      <c r="H74" s="2">
        <v>3478.2</v>
      </c>
      <c r="I74" s="2">
        <v>0</v>
      </c>
      <c r="J74" s="21">
        <f t="shared" si="1"/>
        <v>3478.2</v>
      </c>
    </row>
    <row r="75" spans="1:10" outlineLevel="5">
      <c r="A75" s="1"/>
      <c r="B75" s="1"/>
      <c r="C75" s="1"/>
      <c r="D75" s="1"/>
      <c r="E75" s="1"/>
      <c r="F75" s="1" t="s">
        <v>69</v>
      </c>
      <c r="G75" s="1"/>
      <c r="H75" s="2">
        <v>66685.64</v>
      </c>
      <c r="I75" s="2">
        <v>40787.81</v>
      </c>
      <c r="J75" s="21">
        <f t="shared" si="1"/>
        <v>25897.83</v>
      </c>
    </row>
    <row r="76" spans="1:10" outlineLevel="5">
      <c r="A76" s="1"/>
      <c r="B76" s="1"/>
      <c r="C76" s="1"/>
      <c r="D76" s="1"/>
      <c r="E76" s="1"/>
      <c r="F76" s="1" t="s">
        <v>70</v>
      </c>
      <c r="G76" s="1"/>
      <c r="H76" s="2">
        <v>100</v>
      </c>
      <c r="I76" s="2">
        <v>0</v>
      </c>
      <c r="J76" s="21">
        <f t="shared" si="1"/>
        <v>100</v>
      </c>
    </row>
    <row r="77" spans="1:10" outlineLevel="5">
      <c r="A77" s="1"/>
      <c r="B77" s="1"/>
      <c r="C77" s="1"/>
      <c r="D77" s="1"/>
      <c r="E77" s="1"/>
      <c r="F77" s="1" t="s">
        <v>71</v>
      </c>
      <c r="G77" s="1"/>
      <c r="H77" s="2">
        <v>8673</v>
      </c>
      <c r="I77" s="2">
        <v>17534</v>
      </c>
      <c r="J77" s="21">
        <f t="shared" si="1"/>
        <v>-8861</v>
      </c>
    </row>
    <row r="78" spans="1:10" outlineLevel="5">
      <c r="A78" s="1"/>
      <c r="B78" s="1"/>
      <c r="C78" s="1"/>
      <c r="D78" s="1"/>
      <c r="E78" s="1"/>
      <c r="F78" s="1" t="s">
        <v>72</v>
      </c>
      <c r="G78" s="1"/>
      <c r="H78" s="2">
        <v>89455.52</v>
      </c>
      <c r="I78" s="2">
        <v>70745.429999999993</v>
      </c>
      <c r="J78" s="21">
        <f t="shared" si="1"/>
        <v>18710.090000000011</v>
      </c>
    </row>
    <row r="79" spans="1:10" outlineLevel="5">
      <c r="F79" s="11" t="s">
        <v>275</v>
      </c>
      <c r="H79" s="2">
        <v>0</v>
      </c>
      <c r="I79" s="2">
        <v>10516.48</v>
      </c>
      <c r="J79" s="21">
        <f t="shared" si="1"/>
        <v>-10516.48</v>
      </c>
    </row>
    <row r="80" spans="1:10" outlineLevel="5">
      <c r="F80" s="11" t="s">
        <v>276</v>
      </c>
      <c r="H80" s="2">
        <v>0</v>
      </c>
      <c r="I80" s="2">
        <v>3367.98</v>
      </c>
      <c r="J80" s="21">
        <f t="shared" si="1"/>
        <v>-3367.98</v>
      </c>
    </row>
    <row r="81" spans="1:10" outlineLevel="5">
      <c r="A81" s="1"/>
      <c r="B81" s="1"/>
      <c r="C81" s="1"/>
      <c r="D81" s="1"/>
      <c r="E81" s="1"/>
      <c r="F81" s="1" t="s">
        <v>73</v>
      </c>
      <c r="G81" s="1"/>
      <c r="H81" s="2">
        <v>13872.62</v>
      </c>
      <c r="I81" s="2">
        <v>6051</v>
      </c>
      <c r="J81" s="21">
        <f t="shared" si="1"/>
        <v>7821.6200000000008</v>
      </c>
    </row>
    <row r="82" spans="1:10" outlineLevel="5">
      <c r="A82" s="1"/>
      <c r="B82" s="1"/>
      <c r="C82" s="1"/>
      <c r="D82" s="1"/>
      <c r="E82" s="1"/>
      <c r="F82" s="1" t="s">
        <v>74</v>
      </c>
      <c r="G82" s="1"/>
      <c r="H82" s="2">
        <v>3000</v>
      </c>
      <c r="I82" s="2">
        <v>0</v>
      </c>
      <c r="J82" s="21">
        <f t="shared" si="1"/>
        <v>3000</v>
      </c>
    </row>
    <row r="83" spans="1:10" outlineLevel="5">
      <c r="A83" s="1"/>
      <c r="B83" s="1"/>
      <c r="C83" s="1"/>
      <c r="D83" s="1"/>
      <c r="E83" s="1"/>
      <c r="F83" s="1" t="s">
        <v>75</v>
      </c>
      <c r="G83" s="1"/>
      <c r="H83" s="2">
        <v>9595.7999999999993</v>
      </c>
      <c r="I83" s="2">
        <v>0</v>
      </c>
      <c r="J83" s="21">
        <f t="shared" si="1"/>
        <v>9595.7999999999993</v>
      </c>
    </row>
    <row r="84" spans="1:10" outlineLevel="5">
      <c r="A84" s="1"/>
      <c r="B84" s="1"/>
      <c r="C84" s="1"/>
      <c r="D84" s="1"/>
      <c r="E84" s="1"/>
      <c r="F84" s="1" t="s">
        <v>76</v>
      </c>
      <c r="G84" s="1"/>
      <c r="H84" s="2"/>
      <c r="J84" s="21"/>
    </row>
    <row r="85" spans="1:10" outlineLevel="5">
      <c r="A85" s="1"/>
      <c r="B85" s="1"/>
      <c r="C85" s="1"/>
      <c r="D85" s="1"/>
      <c r="E85" s="1"/>
      <c r="F85" s="1"/>
      <c r="G85" s="1" t="s">
        <v>77</v>
      </c>
      <c r="H85" s="2">
        <v>33266.58</v>
      </c>
      <c r="I85" s="2">
        <v>14801.81</v>
      </c>
      <c r="J85" s="21">
        <f t="shared" si="1"/>
        <v>18464.770000000004</v>
      </c>
    </row>
    <row r="86" spans="1:10" outlineLevel="5">
      <c r="A86" s="1"/>
      <c r="B86" s="1"/>
      <c r="C86" s="1"/>
      <c r="D86" s="1"/>
      <c r="E86" s="1"/>
      <c r="F86" s="1"/>
      <c r="G86" s="1" t="s">
        <v>78</v>
      </c>
      <c r="H86" s="2">
        <v>3160.35</v>
      </c>
      <c r="I86" s="2">
        <v>2174.2600000000002</v>
      </c>
      <c r="J86" s="21">
        <f t="shared" si="1"/>
        <v>986.08999999999969</v>
      </c>
    </row>
    <row r="87" spans="1:10" outlineLevel="5">
      <c r="A87" s="1"/>
      <c r="B87" s="1"/>
      <c r="C87" s="1"/>
      <c r="D87" s="1"/>
      <c r="E87" s="1"/>
      <c r="F87" s="1"/>
      <c r="G87" s="1" t="s">
        <v>79</v>
      </c>
      <c r="H87" s="2">
        <v>5011.8100000000004</v>
      </c>
      <c r="I87" s="2">
        <v>9033.48</v>
      </c>
      <c r="J87" s="21">
        <f t="shared" si="1"/>
        <v>-4021.6699999999992</v>
      </c>
    </row>
    <row r="88" spans="1:10" outlineLevel="5">
      <c r="A88" s="1"/>
      <c r="B88" s="1"/>
      <c r="C88" s="1"/>
      <c r="D88" s="1"/>
      <c r="E88" s="1"/>
      <c r="F88" s="1"/>
      <c r="G88" s="1" t="s">
        <v>80</v>
      </c>
      <c r="H88" s="2">
        <v>4869.2700000000004</v>
      </c>
      <c r="I88" s="2">
        <v>3756.56</v>
      </c>
      <c r="J88" s="21">
        <f t="shared" si="1"/>
        <v>1112.7100000000005</v>
      </c>
    </row>
    <row r="89" spans="1:10" outlineLevel="5">
      <c r="A89" s="1"/>
      <c r="B89" s="1"/>
      <c r="C89" s="1"/>
      <c r="D89" s="1"/>
      <c r="E89" s="1"/>
      <c r="F89" s="1"/>
      <c r="G89" s="1" t="s">
        <v>81</v>
      </c>
      <c r="H89" s="2">
        <v>2116.14</v>
      </c>
      <c r="I89" s="2">
        <v>3159.96</v>
      </c>
      <c r="J89" s="21">
        <f t="shared" si="1"/>
        <v>-1043.8200000000002</v>
      </c>
    </row>
    <row r="90" spans="1:10" ht="15.75" outlineLevel="5" thickBot="1">
      <c r="A90" s="1"/>
      <c r="B90" s="1"/>
      <c r="C90" s="1"/>
      <c r="D90" s="1"/>
      <c r="E90" s="1"/>
      <c r="F90" s="1"/>
      <c r="G90" s="1" t="s">
        <v>82</v>
      </c>
      <c r="H90" s="3">
        <v>3115.71</v>
      </c>
      <c r="I90" s="3">
        <v>3680.84</v>
      </c>
      <c r="J90" s="22">
        <f t="shared" si="1"/>
        <v>-565.13000000000011</v>
      </c>
    </row>
    <row r="91" spans="1:10" outlineLevel="5">
      <c r="A91" s="1"/>
      <c r="B91" s="1"/>
      <c r="C91" s="1"/>
      <c r="D91" s="1"/>
      <c r="E91" s="1"/>
      <c r="F91" s="1" t="s">
        <v>83</v>
      </c>
      <c r="G91" s="1"/>
      <c r="H91" s="2">
        <f>ROUND(SUM(H84:H90),5)</f>
        <v>51539.86</v>
      </c>
      <c r="I91" s="2">
        <f>ROUND(SUM(I83:I90),5)</f>
        <v>36606.910000000003</v>
      </c>
      <c r="J91" s="21">
        <f t="shared" si="1"/>
        <v>14932.949999999997</v>
      </c>
    </row>
    <row r="92" spans="1:10" outlineLevel="5">
      <c r="A92" s="1"/>
      <c r="B92" s="1"/>
      <c r="C92" s="1"/>
      <c r="D92" s="1"/>
      <c r="E92" s="1"/>
      <c r="F92" s="1" t="s">
        <v>84</v>
      </c>
      <c r="G92" s="1"/>
      <c r="H92" s="2"/>
      <c r="I92" s="2"/>
      <c r="J92" s="21"/>
    </row>
    <row r="93" spans="1:10" outlineLevel="5">
      <c r="A93" s="1"/>
      <c r="B93" s="1"/>
      <c r="C93" s="1"/>
      <c r="D93" s="1"/>
      <c r="E93" s="1"/>
      <c r="F93" s="1"/>
      <c r="G93" s="1" t="s">
        <v>85</v>
      </c>
      <c r="H93" s="2">
        <v>1407.71</v>
      </c>
      <c r="I93" s="2">
        <v>1579.46</v>
      </c>
      <c r="J93" s="21">
        <f t="shared" si="1"/>
        <v>-171.75</v>
      </c>
    </row>
    <row r="94" spans="1:10" outlineLevel="5">
      <c r="A94" s="1"/>
      <c r="B94" s="1"/>
      <c r="C94" s="1"/>
      <c r="D94" s="1"/>
      <c r="E94" s="1"/>
      <c r="F94" s="1"/>
      <c r="G94" s="1" t="s">
        <v>86</v>
      </c>
      <c r="H94" s="2">
        <v>600</v>
      </c>
      <c r="I94" s="2">
        <v>0</v>
      </c>
      <c r="J94" s="21">
        <f t="shared" si="1"/>
        <v>600</v>
      </c>
    </row>
    <row r="95" spans="1:10" outlineLevel="5">
      <c r="A95" s="1"/>
      <c r="B95" s="1"/>
      <c r="C95" s="1"/>
      <c r="D95" s="1"/>
      <c r="E95" s="1"/>
      <c r="F95" s="1"/>
      <c r="G95" s="1" t="s">
        <v>87</v>
      </c>
      <c r="H95" s="2">
        <v>3075</v>
      </c>
      <c r="I95" s="2">
        <v>3583.56</v>
      </c>
      <c r="J95" s="21">
        <f t="shared" si="1"/>
        <v>-508.55999999999995</v>
      </c>
    </row>
    <row r="96" spans="1:10" outlineLevel="5">
      <c r="A96" s="1"/>
      <c r="B96" s="1"/>
      <c r="C96" s="1"/>
      <c r="D96" s="1"/>
      <c r="E96" s="1"/>
      <c r="F96" s="1"/>
      <c r="G96" s="1" t="s">
        <v>88</v>
      </c>
      <c r="H96" s="2">
        <v>339.39</v>
      </c>
      <c r="I96" s="2">
        <v>262.12</v>
      </c>
      <c r="J96" s="21">
        <f t="shared" si="1"/>
        <v>77.269999999999982</v>
      </c>
    </row>
    <row r="97" spans="1:10" outlineLevel="5">
      <c r="A97" s="1"/>
      <c r="B97" s="1"/>
      <c r="C97" s="1"/>
      <c r="D97" s="1"/>
      <c r="E97" s="1"/>
      <c r="F97" s="1"/>
      <c r="G97" s="1" t="s">
        <v>89</v>
      </c>
      <c r="H97" s="2">
        <v>1260</v>
      </c>
      <c r="I97" s="2">
        <v>270</v>
      </c>
      <c r="J97" s="21">
        <f t="shared" si="1"/>
        <v>990</v>
      </c>
    </row>
    <row r="98" spans="1:10" outlineLevel="5">
      <c r="A98" s="1"/>
      <c r="B98" s="1"/>
      <c r="C98" s="1"/>
      <c r="D98" s="1"/>
      <c r="E98" s="1"/>
      <c r="F98" s="1"/>
      <c r="G98" s="1" t="s">
        <v>90</v>
      </c>
      <c r="H98" s="2">
        <v>1138.3699999999999</v>
      </c>
      <c r="I98" s="2">
        <v>910.73</v>
      </c>
      <c r="J98" s="21">
        <f t="shared" si="1"/>
        <v>227.63999999999987</v>
      </c>
    </row>
    <row r="99" spans="1:10" ht="15.75" outlineLevel="6" thickBot="1">
      <c r="A99" s="1"/>
      <c r="B99" s="1"/>
      <c r="C99" s="1"/>
      <c r="D99" s="1"/>
      <c r="E99" s="1"/>
      <c r="F99" s="1"/>
      <c r="G99" s="1" t="s">
        <v>91</v>
      </c>
      <c r="H99" s="3">
        <v>721.36</v>
      </c>
      <c r="I99" s="3">
        <v>1070.0999999999999</v>
      </c>
      <c r="J99" s="22">
        <f t="shared" si="1"/>
        <v>-348.7399999999999</v>
      </c>
    </row>
    <row r="100" spans="1:10" outlineLevel="6">
      <c r="A100" s="1"/>
      <c r="B100" s="1"/>
      <c r="C100" s="1"/>
      <c r="D100" s="1"/>
      <c r="E100" s="1"/>
      <c r="F100" s="1" t="s">
        <v>92</v>
      </c>
      <c r="G100" s="1"/>
      <c r="H100" s="2">
        <f>ROUND(SUM(H92:H99),5)</f>
        <v>8541.83</v>
      </c>
      <c r="I100" s="2">
        <f>ROUND(SUM(I92:I99),5)</f>
        <v>7675.97</v>
      </c>
      <c r="J100" s="21">
        <f t="shared" si="1"/>
        <v>865.85999999999967</v>
      </c>
    </row>
    <row r="101" spans="1:10" outlineLevel="6">
      <c r="A101" s="1"/>
      <c r="B101" s="1"/>
      <c r="C101" s="1"/>
      <c r="D101" s="1"/>
      <c r="E101" s="1"/>
      <c r="F101" s="1" t="s">
        <v>93</v>
      </c>
      <c r="G101" s="1"/>
      <c r="H101" s="2"/>
      <c r="I101" s="2"/>
      <c r="J101" s="21"/>
    </row>
    <row r="102" spans="1:10" outlineLevel="6">
      <c r="A102" s="1"/>
      <c r="B102" s="1"/>
      <c r="C102" s="1"/>
      <c r="D102" s="1"/>
      <c r="E102" s="1"/>
      <c r="F102" s="1"/>
      <c r="G102" s="1" t="s">
        <v>94</v>
      </c>
      <c r="H102" s="2">
        <v>123896.81</v>
      </c>
      <c r="I102" s="2">
        <v>134125.74</v>
      </c>
      <c r="J102" s="21">
        <f t="shared" si="1"/>
        <v>-10228.929999999993</v>
      </c>
    </row>
    <row r="103" spans="1:10" outlineLevel="6">
      <c r="A103" s="1"/>
      <c r="B103" s="1"/>
      <c r="C103" s="1"/>
      <c r="D103" s="1"/>
      <c r="E103" s="1"/>
      <c r="F103" s="1"/>
      <c r="G103" s="1" t="s">
        <v>95</v>
      </c>
      <c r="H103" s="2">
        <v>32859.83</v>
      </c>
      <c r="I103" s="2">
        <v>30640.77</v>
      </c>
      <c r="J103" s="21">
        <f t="shared" si="1"/>
        <v>2219.0600000000013</v>
      </c>
    </row>
    <row r="104" spans="1:10" ht="15.75" outlineLevel="6" thickBot="1">
      <c r="A104" s="1"/>
      <c r="B104" s="1"/>
      <c r="C104" s="1"/>
      <c r="D104" s="1"/>
      <c r="E104" s="1"/>
      <c r="F104" s="1"/>
      <c r="G104" s="1" t="s">
        <v>96</v>
      </c>
      <c r="H104" s="3">
        <v>10436.450000000001</v>
      </c>
      <c r="I104" s="3">
        <v>11820.45</v>
      </c>
      <c r="J104" s="22">
        <f t="shared" si="1"/>
        <v>-1384</v>
      </c>
    </row>
    <row r="105" spans="1:10" outlineLevel="6">
      <c r="A105" s="1"/>
      <c r="B105" s="1"/>
      <c r="C105" s="1"/>
      <c r="D105" s="1"/>
      <c r="E105" s="1"/>
      <c r="F105" s="1" t="s">
        <v>97</v>
      </c>
      <c r="G105" s="1"/>
      <c r="H105" s="2">
        <f>ROUND(SUM(H101:H104),5)</f>
        <v>167193.09</v>
      </c>
      <c r="I105" s="2">
        <f>ROUND(SUM(I101:I104),5)</f>
        <v>176586.96</v>
      </c>
      <c r="J105" s="21">
        <f t="shared" si="1"/>
        <v>-9393.8699999999953</v>
      </c>
    </row>
    <row r="106" spans="1:10" outlineLevel="5">
      <c r="A106" s="1"/>
      <c r="B106" s="1"/>
      <c r="C106" s="1"/>
      <c r="D106" s="1"/>
      <c r="E106" s="1"/>
      <c r="F106" s="1" t="s">
        <v>98</v>
      </c>
      <c r="G106" s="1"/>
      <c r="H106" s="2"/>
      <c r="I106" s="2"/>
      <c r="J106" s="21"/>
    </row>
    <row r="107" spans="1:10" ht="14.25" customHeight="1" outlineLevel="6">
      <c r="A107" s="1"/>
      <c r="B107" s="1"/>
      <c r="C107" s="1"/>
      <c r="D107" s="1"/>
      <c r="E107" s="1"/>
      <c r="F107" s="1"/>
      <c r="G107" s="1" t="s">
        <v>99</v>
      </c>
      <c r="H107" s="4">
        <v>411.1</v>
      </c>
      <c r="I107" s="2">
        <v>2492</v>
      </c>
      <c r="J107" s="21">
        <f t="shared" si="1"/>
        <v>-2080.9</v>
      </c>
    </row>
    <row r="108" spans="1:10" ht="15.75" outlineLevel="6" thickBot="1">
      <c r="G108" s="11" t="s">
        <v>277</v>
      </c>
      <c r="H108" s="15">
        <v>0</v>
      </c>
      <c r="I108" s="4">
        <v>471.19</v>
      </c>
      <c r="J108" s="22">
        <f t="shared" si="1"/>
        <v>-471.19</v>
      </c>
    </row>
    <row r="109" spans="1:10" ht="15.75" outlineLevel="6" thickBot="1">
      <c r="A109" s="1"/>
      <c r="B109" s="1"/>
      <c r="C109" s="1"/>
      <c r="D109" s="1"/>
      <c r="E109" s="1"/>
      <c r="F109" s="1" t="s">
        <v>100</v>
      </c>
      <c r="G109" s="1"/>
      <c r="H109" s="5">
        <f>ROUND(SUM(H106:H107),5)</f>
        <v>411.1</v>
      </c>
      <c r="I109" s="5">
        <f>ROUND(SUM(I106:I108),5)</f>
        <v>2963.19</v>
      </c>
      <c r="J109" s="23">
        <f t="shared" si="1"/>
        <v>-2552.09</v>
      </c>
    </row>
    <row r="110" spans="1:10" outlineLevel="6">
      <c r="A110" s="1"/>
      <c r="B110" s="1"/>
      <c r="C110" s="1"/>
      <c r="D110" s="1"/>
      <c r="E110" s="1" t="s">
        <v>101</v>
      </c>
      <c r="F110" s="1"/>
      <c r="G110" s="1"/>
      <c r="H110" s="2">
        <f>ROUND(SUM(H55:H83)+H91+H100+H105+H109,5)</f>
        <v>490080.25</v>
      </c>
      <c r="I110" s="2">
        <f>ROUND(SUM(I54:I81)+I91+I100+I105+I109,5)</f>
        <v>426645.99</v>
      </c>
      <c r="J110" s="21">
        <f t="shared" si="1"/>
        <v>63434.260000000009</v>
      </c>
    </row>
    <row r="111" spans="1:10" outlineLevel="6">
      <c r="A111" s="1"/>
      <c r="B111" s="1"/>
      <c r="C111" s="1"/>
      <c r="D111" s="1"/>
      <c r="E111" s="1"/>
      <c r="F111" s="1"/>
      <c r="G111" s="1"/>
      <c r="H111" s="2"/>
      <c r="I111" s="2"/>
      <c r="J111" s="21"/>
    </row>
    <row r="112" spans="1:10" outlineLevel="6">
      <c r="A112" s="1"/>
      <c r="B112" s="1"/>
      <c r="C112" s="1"/>
      <c r="D112" s="1" t="s">
        <v>102</v>
      </c>
      <c r="E112" s="1"/>
      <c r="F112" s="1"/>
      <c r="G112" s="1"/>
      <c r="H112" s="2"/>
      <c r="I112" s="2"/>
      <c r="J112" s="21"/>
    </row>
    <row r="113" spans="1:10" outlineLevel="6">
      <c r="A113" s="1"/>
      <c r="B113" s="1"/>
      <c r="C113" s="1"/>
      <c r="D113" s="1"/>
      <c r="E113" s="1" t="s">
        <v>103</v>
      </c>
      <c r="F113" s="1"/>
      <c r="G113" s="1"/>
      <c r="H113" s="2"/>
      <c r="J113" s="21"/>
    </row>
    <row r="114" spans="1:10" outlineLevel="6">
      <c r="A114" s="1"/>
      <c r="B114" s="1"/>
      <c r="C114" s="1"/>
      <c r="D114" s="1"/>
      <c r="E114" s="1"/>
      <c r="F114" s="1" t="s">
        <v>104</v>
      </c>
      <c r="G114" s="1"/>
      <c r="H114" s="2">
        <v>4967.8500000000004</v>
      </c>
      <c r="I114" s="2">
        <v>1110.06</v>
      </c>
      <c r="J114" s="21">
        <f t="shared" si="1"/>
        <v>3857.7900000000004</v>
      </c>
    </row>
    <row r="115" spans="1:10" outlineLevel="5">
      <c r="A115" s="1"/>
      <c r="B115" s="1"/>
      <c r="C115" s="1"/>
      <c r="D115" s="1"/>
      <c r="E115" s="1"/>
      <c r="F115" s="1" t="s">
        <v>105</v>
      </c>
      <c r="G115" s="1"/>
      <c r="H115" s="2">
        <v>1605.08</v>
      </c>
      <c r="I115" s="2">
        <v>410</v>
      </c>
      <c r="J115" s="21">
        <f t="shared" si="1"/>
        <v>1195.08</v>
      </c>
    </row>
    <row r="116" spans="1:10" ht="15.75" customHeight="1" outlineLevel="6">
      <c r="A116" s="1"/>
      <c r="B116" s="1"/>
      <c r="C116" s="1"/>
      <c r="D116" s="1"/>
      <c r="E116" s="1"/>
      <c r="F116" s="1" t="s">
        <v>106</v>
      </c>
      <c r="G116" s="1"/>
      <c r="H116" s="2">
        <v>8480.5400000000009</v>
      </c>
      <c r="I116" s="2">
        <v>2745.04</v>
      </c>
      <c r="J116" s="21">
        <f t="shared" si="1"/>
        <v>5735.5000000000009</v>
      </c>
    </row>
    <row r="117" spans="1:10" outlineLevel="6">
      <c r="A117" s="1"/>
      <c r="B117" s="1"/>
      <c r="C117" s="1"/>
      <c r="D117" s="1"/>
      <c r="E117" s="1"/>
      <c r="F117" s="1" t="s">
        <v>107</v>
      </c>
      <c r="G117" s="1"/>
      <c r="H117" s="2">
        <v>3163</v>
      </c>
      <c r="I117" s="2">
        <v>0</v>
      </c>
      <c r="J117" s="21">
        <f t="shared" si="1"/>
        <v>3163</v>
      </c>
    </row>
    <row r="118" spans="1:10" outlineLevel="6">
      <c r="A118" s="1"/>
      <c r="B118" s="1"/>
      <c r="C118" s="1"/>
      <c r="D118" s="1"/>
      <c r="E118" s="1"/>
      <c r="F118" s="1" t="s">
        <v>108</v>
      </c>
      <c r="G118" s="1"/>
      <c r="H118" s="2">
        <v>31407.57</v>
      </c>
      <c r="I118" s="2">
        <v>29193.5</v>
      </c>
      <c r="J118" s="21">
        <f t="shared" si="1"/>
        <v>2214.0699999999997</v>
      </c>
    </row>
    <row r="119" spans="1:10" outlineLevel="6">
      <c r="A119" s="1"/>
      <c r="B119" s="1"/>
      <c r="C119" s="1"/>
      <c r="D119" s="1"/>
      <c r="E119" s="1"/>
      <c r="F119" s="1" t="s">
        <v>109</v>
      </c>
      <c r="G119" s="1"/>
      <c r="H119" s="2">
        <v>1105.82</v>
      </c>
      <c r="I119" s="2">
        <v>88.92</v>
      </c>
      <c r="J119" s="21">
        <f t="shared" si="1"/>
        <v>1016.9</v>
      </c>
    </row>
    <row r="120" spans="1:10" outlineLevel="5">
      <c r="A120" s="1"/>
      <c r="B120" s="1"/>
      <c r="C120" s="1"/>
      <c r="D120" s="1"/>
      <c r="E120" s="1"/>
      <c r="F120" s="1" t="s">
        <v>110</v>
      </c>
      <c r="G120" s="1"/>
      <c r="H120" s="2">
        <v>896.37</v>
      </c>
      <c r="I120" s="2">
        <v>896.66</v>
      </c>
      <c r="J120" s="21">
        <f t="shared" si="1"/>
        <v>-0.28999999999996362</v>
      </c>
    </row>
    <row r="121" spans="1:10" ht="15" customHeight="1" outlineLevel="6">
      <c r="A121" s="1"/>
      <c r="B121" s="1"/>
      <c r="C121" s="1"/>
      <c r="D121" s="1"/>
      <c r="E121" s="1"/>
      <c r="F121" s="1" t="s">
        <v>111</v>
      </c>
      <c r="G121" s="1"/>
      <c r="H121" s="2"/>
      <c r="I121" s="2"/>
      <c r="J121" s="21"/>
    </row>
    <row r="122" spans="1:10" outlineLevel="6">
      <c r="A122" s="1"/>
      <c r="B122" s="1"/>
      <c r="C122" s="1"/>
      <c r="D122" s="1"/>
      <c r="E122" s="1"/>
      <c r="F122" s="1"/>
      <c r="G122" s="1" t="s">
        <v>112</v>
      </c>
      <c r="H122" s="2">
        <v>40343.870000000003</v>
      </c>
      <c r="I122" s="2">
        <v>49456.62</v>
      </c>
      <c r="J122" s="21">
        <f t="shared" ref="J122:J182" si="2">H122-I122</f>
        <v>-9112.75</v>
      </c>
    </row>
    <row r="123" spans="1:10" outlineLevel="5">
      <c r="A123" s="1"/>
      <c r="B123" s="1"/>
      <c r="C123" s="1"/>
      <c r="D123" s="1"/>
      <c r="E123" s="1"/>
      <c r="F123" s="1"/>
      <c r="G123" s="1" t="s">
        <v>113</v>
      </c>
      <c r="H123" s="2">
        <v>678.6</v>
      </c>
      <c r="I123" s="2">
        <v>225.25</v>
      </c>
      <c r="J123" s="21">
        <f t="shared" si="2"/>
        <v>453.35</v>
      </c>
    </row>
    <row r="124" spans="1:10" ht="15" customHeight="1" outlineLevel="4">
      <c r="G124" s="11" t="s">
        <v>278</v>
      </c>
      <c r="H124" s="2">
        <v>0</v>
      </c>
      <c r="I124" s="2">
        <v>93.8</v>
      </c>
      <c r="J124" s="21">
        <f t="shared" si="2"/>
        <v>-93.8</v>
      </c>
    </row>
    <row r="125" spans="1:10" ht="14.25" customHeight="1" outlineLevel="5">
      <c r="A125" s="1"/>
      <c r="B125" s="1"/>
      <c r="C125" s="1"/>
      <c r="D125" s="1"/>
      <c r="E125" s="1"/>
      <c r="F125" s="1"/>
      <c r="G125" s="1" t="s">
        <v>114</v>
      </c>
      <c r="H125" s="2">
        <v>10690.37</v>
      </c>
      <c r="I125" s="2">
        <v>9359.58</v>
      </c>
      <c r="J125" s="21">
        <f t="shared" si="2"/>
        <v>1330.7900000000009</v>
      </c>
    </row>
    <row r="126" spans="1:10" outlineLevel="5">
      <c r="A126" s="1"/>
      <c r="B126" s="1"/>
      <c r="C126" s="1"/>
      <c r="D126" s="1"/>
      <c r="E126" s="1"/>
      <c r="F126" s="1"/>
      <c r="G126" s="1" t="s">
        <v>115</v>
      </c>
      <c r="H126" s="2">
        <v>2101.4</v>
      </c>
      <c r="I126" s="2">
        <v>1347.41</v>
      </c>
      <c r="J126" s="21">
        <f t="shared" si="2"/>
        <v>753.99</v>
      </c>
    </row>
    <row r="127" spans="1:10" ht="15.75" outlineLevel="4" thickBot="1">
      <c r="A127" s="1"/>
      <c r="B127" s="1"/>
      <c r="C127" s="1"/>
      <c r="D127" s="1"/>
      <c r="E127" s="1"/>
      <c r="F127" s="1"/>
      <c r="G127" s="1" t="s">
        <v>116</v>
      </c>
      <c r="H127" s="3">
        <v>4271.99</v>
      </c>
      <c r="I127" s="3">
        <v>5840.61</v>
      </c>
      <c r="J127" s="22">
        <f t="shared" si="2"/>
        <v>-1568.62</v>
      </c>
    </row>
    <row r="128" spans="1:10" ht="20.25" customHeight="1" outlineLevel="3">
      <c r="A128" s="1"/>
      <c r="B128" s="1"/>
      <c r="C128" s="1"/>
      <c r="D128" s="1"/>
      <c r="E128" s="1"/>
      <c r="F128" s="1" t="s">
        <v>117</v>
      </c>
      <c r="G128" s="1"/>
      <c r="H128" s="2">
        <f>ROUND(SUM(H121:H127),5)</f>
        <v>58086.23</v>
      </c>
      <c r="I128" s="2">
        <f>ROUND(SUM(I121:I127),5)</f>
        <v>66323.27</v>
      </c>
      <c r="J128" s="21">
        <f t="shared" si="2"/>
        <v>-8237.0400000000009</v>
      </c>
    </row>
    <row r="129" spans="1:10" ht="18.75" customHeight="1" outlineLevel="4">
      <c r="A129" s="1"/>
      <c r="B129" s="1"/>
      <c r="C129" s="1"/>
      <c r="D129" s="1"/>
      <c r="E129" s="1"/>
      <c r="F129" s="1" t="s">
        <v>118</v>
      </c>
      <c r="G129" s="1"/>
      <c r="H129" s="2"/>
      <c r="I129" s="2"/>
      <c r="J129" s="21"/>
    </row>
    <row r="130" spans="1:10" outlineLevel="5">
      <c r="A130" s="1"/>
      <c r="B130" s="1"/>
      <c r="C130" s="1"/>
      <c r="D130" s="1"/>
      <c r="E130" s="1"/>
      <c r="F130" s="1"/>
      <c r="G130" s="1" t="s">
        <v>119</v>
      </c>
      <c r="H130" s="2">
        <v>4771.26</v>
      </c>
      <c r="I130" s="2">
        <v>5095.12</v>
      </c>
      <c r="J130" s="21">
        <f t="shared" si="2"/>
        <v>-323.85999999999967</v>
      </c>
    </row>
    <row r="131" spans="1:10" outlineLevel="5">
      <c r="A131" s="1"/>
      <c r="B131" s="1"/>
      <c r="C131" s="1"/>
      <c r="D131" s="1"/>
      <c r="E131" s="1"/>
      <c r="F131" s="1"/>
      <c r="G131" s="1" t="s">
        <v>120</v>
      </c>
      <c r="H131" s="2">
        <v>3074.98</v>
      </c>
      <c r="I131" s="2">
        <v>3583.53</v>
      </c>
      <c r="J131" s="21">
        <f t="shared" si="2"/>
        <v>-508.55000000000018</v>
      </c>
    </row>
    <row r="132" spans="1:10" outlineLevel="5">
      <c r="A132" s="1"/>
      <c r="B132" s="1"/>
      <c r="C132" s="1"/>
      <c r="D132" s="1"/>
      <c r="E132" s="1"/>
      <c r="F132" s="1"/>
      <c r="G132" s="1" t="s">
        <v>121</v>
      </c>
      <c r="H132" s="2">
        <v>339.33</v>
      </c>
      <c r="I132" s="2">
        <v>262.06</v>
      </c>
      <c r="J132" s="21">
        <f t="shared" si="2"/>
        <v>77.269999999999982</v>
      </c>
    </row>
    <row r="133" spans="1:10" outlineLevel="5">
      <c r="A133" s="1"/>
      <c r="B133" s="1"/>
      <c r="C133" s="1"/>
      <c r="D133" s="1"/>
      <c r="E133" s="1"/>
      <c r="F133" s="1"/>
      <c r="G133" s="1" t="s">
        <v>122</v>
      </c>
      <c r="H133" s="2">
        <v>1260</v>
      </c>
      <c r="I133" s="2">
        <v>270</v>
      </c>
      <c r="J133" s="21">
        <f t="shared" si="2"/>
        <v>990</v>
      </c>
    </row>
    <row r="134" spans="1:10" outlineLevel="5">
      <c r="A134" s="1"/>
      <c r="B134" s="1"/>
      <c r="C134" s="1"/>
      <c r="D134" s="1"/>
      <c r="E134" s="1"/>
      <c r="F134" s="1"/>
      <c r="G134" s="1" t="s">
        <v>123</v>
      </c>
      <c r="H134" s="2">
        <v>1016.03</v>
      </c>
      <c r="I134" s="2">
        <v>22.83</v>
      </c>
      <c r="J134" s="21">
        <f t="shared" si="2"/>
        <v>993.19999999999993</v>
      </c>
    </row>
    <row r="135" spans="1:10" ht="15.75" outlineLevel="5" thickBot="1">
      <c r="A135" s="1"/>
      <c r="B135" s="1"/>
      <c r="C135" s="1"/>
      <c r="D135" s="1"/>
      <c r="E135" s="1"/>
      <c r="F135" s="1"/>
      <c r="G135" s="1" t="s">
        <v>124</v>
      </c>
      <c r="H135" s="3">
        <v>721.34</v>
      </c>
      <c r="I135" s="3">
        <v>1070.07</v>
      </c>
      <c r="J135" s="22">
        <f t="shared" si="2"/>
        <v>-348.7299999999999</v>
      </c>
    </row>
    <row r="136" spans="1:10" outlineLevel="5">
      <c r="A136" s="1"/>
      <c r="B136" s="1"/>
      <c r="C136" s="1"/>
      <c r="D136" s="1"/>
      <c r="E136" s="1"/>
      <c r="F136" s="1" t="s">
        <v>125</v>
      </c>
      <c r="G136" s="1"/>
      <c r="H136" s="2">
        <f>ROUND(SUM(H129:H135),5)</f>
        <v>11182.94</v>
      </c>
      <c r="I136" s="2">
        <f>ROUND(SUM(I129:I135),5)</f>
        <v>10303.61</v>
      </c>
      <c r="J136" s="21">
        <f t="shared" si="2"/>
        <v>879.32999999999993</v>
      </c>
    </row>
    <row r="137" spans="1:10" outlineLevel="5">
      <c r="A137" s="1"/>
      <c r="B137" s="1"/>
      <c r="C137" s="1"/>
      <c r="D137" s="1"/>
      <c r="E137" s="1"/>
      <c r="F137" s="1" t="s">
        <v>126</v>
      </c>
      <c r="G137" s="1"/>
      <c r="H137" s="2"/>
      <c r="I137" s="2"/>
      <c r="J137" s="21"/>
    </row>
    <row r="138" spans="1:10" outlineLevel="6">
      <c r="A138" s="1"/>
      <c r="B138" s="1"/>
      <c r="C138" s="1"/>
      <c r="D138" s="1"/>
      <c r="E138" s="1"/>
      <c r="F138" s="1"/>
      <c r="G138" s="1" t="s">
        <v>127</v>
      </c>
      <c r="H138" s="2">
        <v>258454.8</v>
      </c>
      <c r="I138" s="2">
        <v>230100.16</v>
      </c>
      <c r="J138" s="21">
        <f t="shared" si="2"/>
        <v>28354.639999999985</v>
      </c>
    </row>
    <row r="139" spans="1:10" outlineLevel="6">
      <c r="G139" s="11" t="s">
        <v>279</v>
      </c>
      <c r="H139" s="2">
        <v>0</v>
      </c>
      <c r="I139" s="2">
        <v>20</v>
      </c>
      <c r="J139" s="21">
        <f t="shared" si="2"/>
        <v>-20</v>
      </c>
    </row>
    <row r="140" spans="1:10" outlineLevel="6">
      <c r="A140" s="1"/>
      <c r="B140" s="1"/>
      <c r="C140" s="1"/>
      <c r="D140" s="1"/>
      <c r="E140" s="1"/>
      <c r="F140" s="1"/>
      <c r="G140" s="1" t="s">
        <v>128</v>
      </c>
      <c r="H140" s="2">
        <v>52985</v>
      </c>
      <c r="I140" s="2">
        <v>55185.69</v>
      </c>
      <c r="J140" s="21">
        <f t="shared" si="2"/>
        <v>-2200.6900000000023</v>
      </c>
    </row>
    <row r="141" spans="1:10" ht="15.75" outlineLevel="6" thickBot="1">
      <c r="A141" s="1"/>
      <c r="B141" s="1"/>
      <c r="C141" s="1"/>
      <c r="D141" s="1"/>
      <c r="E141" s="1"/>
      <c r="F141" s="1"/>
      <c r="G141" s="1" t="s">
        <v>129</v>
      </c>
      <c r="H141" s="3">
        <v>27083.45</v>
      </c>
      <c r="I141" s="3">
        <v>19776.28</v>
      </c>
      <c r="J141" s="22">
        <f t="shared" si="2"/>
        <v>7307.1700000000019</v>
      </c>
    </row>
    <row r="142" spans="1:10" outlineLevel="6">
      <c r="A142" s="1"/>
      <c r="B142" s="1"/>
      <c r="C142" s="1"/>
      <c r="D142" s="1"/>
      <c r="E142" s="1"/>
      <c r="F142" s="1" t="s">
        <v>130</v>
      </c>
      <c r="G142" s="1"/>
      <c r="H142" s="2">
        <f>ROUND(SUM(H137:H141),5)</f>
        <v>338523.25</v>
      </c>
      <c r="I142" s="2">
        <f>ROUND(SUM(I137:I141),5)</f>
        <v>305082.13</v>
      </c>
      <c r="J142" s="21">
        <f t="shared" si="2"/>
        <v>33441.119999999995</v>
      </c>
    </row>
    <row r="143" spans="1:10" outlineLevel="6">
      <c r="A143" s="1"/>
      <c r="B143" s="1"/>
      <c r="C143" s="1"/>
      <c r="D143" s="1"/>
      <c r="E143" s="1"/>
      <c r="F143" s="1" t="s">
        <v>131</v>
      </c>
      <c r="G143" s="1"/>
      <c r="H143" s="2"/>
      <c r="I143" s="2"/>
      <c r="J143" s="21"/>
    </row>
    <row r="144" spans="1:10" outlineLevel="5">
      <c r="A144" s="1"/>
      <c r="B144" s="1"/>
      <c r="C144" s="1"/>
      <c r="D144" s="1"/>
      <c r="E144" s="1"/>
      <c r="F144" s="1"/>
      <c r="G144" s="1" t="s">
        <v>132</v>
      </c>
      <c r="H144" s="2">
        <v>21294.36</v>
      </c>
      <c r="I144" s="2">
        <v>19170.87</v>
      </c>
      <c r="J144" s="21">
        <f t="shared" si="2"/>
        <v>2123.4900000000016</v>
      </c>
    </row>
    <row r="145" spans="1:10" ht="15.75" customHeight="1" outlineLevel="6" thickBot="1">
      <c r="A145" s="1"/>
      <c r="B145" s="1"/>
      <c r="C145" s="1"/>
      <c r="D145" s="1"/>
      <c r="E145" s="1"/>
      <c r="F145" s="1"/>
      <c r="G145" s="1" t="s">
        <v>133</v>
      </c>
      <c r="H145" s="4">
        <v>6058.7</v>
      </c>
      <c r="I145" s="4">
        <v>5109.1899999999996</v>
      </c>
      <c r="J145" s="22">
        <f t="shared" si="2"/>
        <v>949.51000000000022</v>
      </c>
    </row>
    <row r="146" spans="1:10" ht="15.75" outlineLevel="6" thickBot="1">
      <c r="A146" s="1"/>
      <c r="B146" s="1"/>
      <c r="C146" s="1"/>
      <c r="D146" s="1"/>
      <c r="E146" s="1"/>
      <c r="F146" s="1" t="s">
        <v>134</v>
      </c>
      <c r="G146" s="1"/>
      <c r="H146" s="5">
        <f>ROUND(SUM(H143:H145),5)</f>
        <v>27353.06</v>
      </c>
      <c r="I146" s="5">
        <f>ROUND(SUM(I143:I145),5)</f>
        <v>24280.06</v>
      </c>
      <c r="J146" s="23">
        <f t="shared" si="2"/>
        <v>3073</v>
      </c>
    </row>
    <row r="147" spans="1:10" outlineLevel="6">
      <c r="A147" s="1"/>
      <c r="B147" s="1"/>
      <c r="C147" s="1"/>
      <c r="D147" s="1"/>
      <c r="E147" s="1" t="s">
        <v>135</v>
      </c>
      <c r="F147" s="1"/>
      <c r="G147" s="1"/>
      <c r="H147" s="2">
        <f>ROUND(SUM(H113:H120)+H128+H136+H142+H146,5)</f>
        <v>486771.71</v>
      </c>
      <c r="I147" s="2">
        <f>ROUND(SUM(I112:I120)+I128+I136+I142+I146,5)</f>
        <v>440433.25</v>
      </c>
      <c r="J147" s="21">
        <f t="shared" si="2"/>
        <v>46338.460000000021</v>
      </c>
    </row>
    <row r="148" spans="1:10" outlineLevel="6">
      <c r="A148" s="1"/>
      <c r="B148" s="1"/>
      <c r="C148" s="1"/>
      <c r="D148" s="1"/>
      <c r="E148" s="1"/>
      <c r="F148" s="1"/>
      <c r="G148" s="1"/>
      <c r="H148" s="2"/>
      <c r="I148" s="2"/>
      <c r="J148" s="21"/>
    </row>
    <row r="149" spans="1:10" outlineLevel="6">
      <c r="A149" s="1"/>
      <c r="B149" s="1"/>
      <c r="C149" s="1"/>
      <c r="D149" s="1" t="s">
        <v>136</v>
      </c>
      <c r="E149" s="1"/>
      <c r="F149" s="1"/>
      <c r="G149" s="1"/>
      <c r="H149" s="2"/>
      <c r="I149" s="2"/>
      <c r="J149" s="21"/>
    </row>
    <row r="150" spans="1:10" outlineLevel="6">
      <c r="A150" s="1"/>
      <c r="B150" s="1"/>
      <c r="C150" s="1"/>
      <c r="D150" s="1"/>
      <c r="E150" s="1" t="s">
        <v>137</v>
      </c>
      <c r="F150" s="1"/>
      <c r="G150" s="1"/>
      <c r="H150" s="2"/>
      <c r="I150" s="2"/>
      <c r="J150" s="21"/>
    </row>
    <row r="151" spans="1:10" outlineLevel="6">
      <c r="A151" s="1"/>
      <c r="B151" s="1"/>
      <c r="C151" s="1"/>
      <c r="D151" s="1"/>
      <c r="E151" s="1"/>
      <c r="F151" s="1" t="s">
        <v>138</v>
      </c>
      <c r="G151" s="1"/>
      <c r="H151" s="2">
        <v>100.83</v>
      </c>
      <c r="I151" s="2">
        <v>112.48</v>
      </c>
      <c r="J151" s="21">
        <f t="shared" si="2"/>
        <v>-11.650000000000006</v>
      </c>
    </row>
    <row r="152" spans="1:10" outlineLevel="5">
      <c r="A152" s="1"/>
      <c r="B152" s="1"/>
      <c r="C152" s="1"/>
      <c r="D152" s="1"/>
      <c r="E152" s="1"/>
      <c r="F152" s="1" t="s">
        <v>139</v>
      </c>
      <c r="G152" s="1"/>
      <c r="H152" s="2">
        <v>13918.31</v>
      </c>
      <c r="I152" s="2">
        <v>3063.61</v>
      </c>
      <c r="J152" s="21">
        <f t="shared" si="2"/>
        <v>10854.699999999999</v>
      </c>
    </row>
    <row r="153" spans="1:10" ht="14.25" customHeight="1" outlineLevel="6">
      <c r="A153" s="1"/>
      <c r="B153" s="1"/>
      <c r="C153" s="1"/>
      <c r="D153" s="1"/>
      <c r="E153" s="1"/>
      <c r="F153" s="1" t="s">
        <v>140</v>
      </c>
      <c r="G153" s="1"/>
      <c r="H153" s="2">
        <v>169</v>
      </c>
      <c r="I153" s="2">
        <v>131.93</v>
      </c>
      <c r="J153" s="21">
        <f t="shared" si="2"/>
        <v>37.069999999999993</v>
      </c>
    </row>
    <row r="154" spans="1:10" outlineLevel="6">
      <c r="A154" s="1"/>
      <c r="B154" s="1"/>
      <c r="C154" s="1"/>
      <c r="D154" s="1"/>
      <c r="E154" s="1"/>
      <c r="F154" s="1" t="s">
        <v>141</v>
      </c>
      <c r="G154" s="1"/>
      <c r="H154" s="2">
        <v>11962.05</v>
      </c>
      <c r="I154" s="2">
        <v>12928.31</v>
      </c>
      <c r="J154" s="21">
        <f t="shared" si="2"/>
        <v>-966.26000000000022</v>
      </c>
    </row>
    <row r="155" spans="1:10" outlineLevel="6">
      <c r="A155" s="1"/>
      <c r="B155" s="1"/>
      <c r="C155" s="1"/>
      <c r="D155" s="1"/>
      <c r="E155" s="1"/>
      <c r="F155" s="1" t="s">
        <v>142</v>
      </c>
      <c r="G155" s="1"/>
      <c r="H155" s="2">
        <v>200.05</v>
      </c>
      <c r="I155" s="2">
        <v>0</v>
      </c>
      <c r="J155" s="21">
        <f t="shared" si="2"/>
        <v>200.05</v>
      </c>
    </row>
    <row r="156" spans="1:10" outlineLevel="6">
      <c r="A156" s="1"/>
      <c r="B156" s="1"/>
      <c r="C156" s="1"/>
      <c r="D156" s="1"/>
      <c r="E156" s="1"/>
      <c r="F156" s="1" t="s">
        <v>143</v>
      </c>
      <c r="G156" s="1"/>
      <c r="H156" s="2">
        <v>188.57</v>
      </c>
      <c r="I156" s="2">
        <v>140.68</v>
      </c>
      <c r="J156" s="21">
        <f t="shared" si="2"/>
        <v>47.889999999999986</v>
      </c>
    </row>
    <row r="157" spans="1:10" outlineLevel="5">
      <c r="A157" s="1"/>
      <c r="B157" s="1"/>
      <c r="C157" s="1"/>
      <c r="D157" s="1"/>
      <c r="E157" s="1"/>
      <c r="F157" s="1" t="s">
        <v>144</v>
      </c>
      <c r="G157" s="1"/>
      <c r="H157" s="2">
        <v>397.54</v>
      </c>
      <c r="I157" s="2">
        <v>606.1</v>
      </c>
      <c r="J157" s="21">
        <f t="shared" si="2"/>
        <v>-208.56</v>
      </c>
    </row>
    <row r="158" spans="1:10" ht="15.75" customHeight="1" outlineLevel="6">
      <c r="A158" s="1"/>
      <c r="B158" s="1"/>
      <c r="C158" s="1"/>
      <c r="D158" s="1"/>
      <c r="E158" s="1"/>
      <c r="F158" s="1" t="s">
        <v>145</v>
      </c>
      <c r="G158" s="1"/>
      <c r="H158" s="2">
        <v>202.27</v>
      </c>
      <c r="I158" s="2">
        <v>1167.8499999999999</v>
      </c>
      <c r="J158" s="21">
        <f t="shared" si="2"/>
        <v>-965.57999999999993</v>
      </c>
    </row>
    <row r="159" spans="1:10" outlineLevel="6">
      <c r="A159" s="1"/>
      <c r="B159" s="1"/>
      <c r="C159" s="1"/>
      <c r="D159" s="1"/>
      <c r="E159" s="1"/>
      <c r="F159" s="1" t="s">
        <v>146</v>
      </c>
      <c r="G159" s="1"/>
      <c r="H159" s="2">
        <v>509.66</v>
      </c>
      <c r="I159" s="2">
        <v>681.99</v>
      </c>
      <c r="J159" s="21">
        <f t="shared" si="2"/>
        <v>-172.32999999999998</v>
      </c>
    </row>
    <row r="160" spans="1:10" outlineLevel="6">
      <c r="A160" s="1"/>
      <c r="B160" s="1"/>
      <c r="C160" s="1"/>
      <c r="D160" s="1"/>
      <c r="E160" s="1"/>
      <c r="F160" s="1" t="s">
        <v>147</v>
      </c>
      <c r="G160" s="1"/>
      <c r="H160" s="2">
        <v>2713.05</v>
      </c>
      <c r="I160" s="2">
        <v>-975.56</v>
      </c>
      <c r="J160" s="21">
        <f t="shared" si="2"/>
        <v>3688.61</v>
      </c>
    </row>
    <row r="161" spans="1:10" outlineLevel="5">
      <c r="A161" s="1"/>
      <c r="B161" s="1"/>
      <c r="C161" s="1"/>
      <c r="D161" s="1"/>
      <c r="E161" s="1"/>
      <c r="F161" s="1" t="s">
        <v>148</v>
      </c>
      <c r="G161" s="1"/>
      <c r="H161" s="2">
        <v>417.5</v>
      </c>
      <c r="I161" s="2">
        <v>1459.34</v>
      </c>
      <c r="J161" s="21">
        <f t="shared" si="2"/>
        <v>-1041.8399999999999</v>
      </c>
    </row>
    <row r="162" spans="1:10" ht="15.75" customHeight="1" outlineLevel="4">
      <c r="A162" s="1"/>
      <c r="B162" s="1"/>
      <c r="C162" s="1"/>
      <c r="D162" s="1"/>
      <c r="E162" s="1"/>
      <c r="F162" s="1" t="s">
        <v>149</v>
      </c>
      <c r="G162" s="1"/>
      <c r="H162" s="2">
        <v>3300</v>
      </c>
      <c r="I162" s="2">
        <v>0</v>
      </c>
      <c r="J162" s="21">
        <f t="shared" si="2"/>
        <v>3300</v>
      </c>
    </row>
    <row r="163" spans="1:10" ht="18" customHeight="1" outlineLevel="5">
      <c r="A163" s="1"/>
      <c r="B163" s="1"/>
      <c r="C163" s="1"/>
      <c r="D163" s="1"/>
      <c r="E163" s="1"/>
      <c r="F163" s="1" t="s">
        <v>150</v>
      </c>
      <c r="G163" s="1"/>
      <c r="H163" s="2"/>
      <c r="J163" s="21"/>
    </row>
    <row r="164" spans="1:10" outlineLevel="5">
      <c r="A164" s="1"/>
      <c r="B164" s="1"/>
      <c r="C164" s="1"/>
      <c r="D164" s="1"/>
      <c r="E164" s="1"/>
      <c r="F164" s="1"/>
      <c r="G164" s="1" t="s">
        <v>151</v>
      </c>
      <c r="H164" s="2">
        <v>1971.92</v>
      </c>
      <c r="I164" s="2">
        <v>1761.81</v>
      </c>
      <c r="J164" s="21">
        <f t="shared" si="2"/>
        <v>210.11000000000013</v>
      </c>
    </row>
    <row r="165" spans="1:10" outlineLevel="5">
      <c r="A165" s="1"/>
      <c r="B165" s="1"/>
      <c r="C165" s="1"/>
      <c r="D165" s="1"/>
      <c r="E165" s="1"/>
      <c r="F165" s="1"/>
      <c r="G165" s="1" t="s">
        <v>152</v>
      </c>
      <c r="H165" s="4">
        <v>557.91999999999996</v>
      </c>
      <c r="I165" s="2">
        <v>607.33000000000004</v>
      </c>
      <c r="J165" s="21">
        <f t="shared" si="2"/>
        <v>-49.410000000000082</v>
      </c>
    </row>
    <row r="166" spans="1:10" ht="15.75" outlineLevel="5" thickBot="1">
      <c r="G166" s="11" t="s">
        <v>280</v>
      </c>
      <c r="H166" s="17">
        <v>0</v>
      </c>
      <c r="I166" s="3">
        <v>7.36</v>
      </c>
      <c r="J166" s="22">
        <f t="shared" si="2"/>
        <v>-7.36</v>
      </c>
    </row>
    <row r="167" spans="1:10" outlineLevel="5">
      <c r="A167" s="1"/>
      <c r="B167" s="1"/>
      <c r="C167" s="1"/>
      <c r="D167" s="1"/>
      <c r="E167" s="1"/>
      <c r="F167" s="1" t="s">
        <v>153</v>
      </c>
      <c r="G167" s="1"/>
      <c r="H167" s="2">
        <f>ROUND(SUM(H163:H165),5)</f>
        <v>2529.84</v>
      </c>
      <c r="I167" s="2">
        <f>ROUND(SUM(I162:I166),5)</f>
        <v>2376.5</v>
      </c>
      <c r="J167" s="21">
        <f t="shared" si="2"/>
        <v>153.34000000000015</v>
      </c>
    </row>
    <row r="168" spans="1:10" outlineLevel="5">
      <c r="A168" s="1"/>
      <c r="B168" s="1"/>
      <c r="C168" s="1"/>
      <c r="D168" s="1"/>
      <c r="E168" s="1"/>
      <c r="F168" s="1" t="s">
        <v>154</v>
      </c>
      <c r="G168" s="1"/>
      <c r="H168" s="2"/>
      <c r="I168" s="2"/>
      <c r="J168" s="21"/>
    </row>
    <row r="169" spans="1:10" outlineLevel="5">
      <c r="A169" s="1"/>
      <c r="B169" s="1"/>
      <c r="C169" s="1"/>
      <c r="D169" s="1"/>
      <c r="E169" s="1"/>
      <c r="F169" s="1"/>
      <c r="G169" s="1" t="s">
        <v>155</v>
      </c>
      <c r="H169" s="2">
        <v>1542.09</v>
      </c>
      <c r="I169" s="2">
        <v>2820.62</v>
      </c>
      <c r="J169" s="21">
        <f t="shared" si="2"/>
        <v>-1278.53</v>
      </c>
    </row>
    <row r="170" spans="1:10" outlineLevel="5">
      <c r="A170" s="1"/>
      <c r="B170" s="1"/>
      <c r="C170" s="1"/>
      <c r="D170" s="1"/>
      <c r="E170" s="1"/>
      <c r="F170" s="1"/>
      <c r="G170" s="1" t="s">
        <v>156</v>
      </c>
      <c r="H170" s="2">
        <v>1550.87</v>
      </c>
      <c r="I170" s="2">
        <v>906.58</v>
      </c>
      <c r="J170" s="21">
        <f t="shared" si="2"/>
        <v>644.28999999999985</v>
      </c>
    </row>
    <row r="171" spans="1:10" ht="15.75" outlineLevel="5" thickBot="1">
      <c r="A171" s="1"/>
      <c r="B171" s="1"/>
      <c r="C171" s="1"/>
      <c r="D171" s="1"/>
      <c r="E171" s="1"/>
      <c r="F171" s="1"/>
      <c r="G171" s="1" t="s">
        <v>157</v>
      </c>
      <c r="H171" s="3">
        <v>117.6</v>
      </c>
      <c r="I171" s="3">
        <v>94.74</v>
      </c>
      <c r="J171" s="22">
        <f t="shared" si="2"/>
        <v>22.86</v>
      </c>
    </row>
    <row r="172" spans="1:10" outlineLevel="4">
      <c r="A172" s="1"/>
      <c r="B172" s="1"/>
      <c r="C172" s="1"/>
      <c r="D172" s="1"/>
      <c r="E172" s="1"/>
      <c r="F172" s="1" t="s">
        <v>158</v>
      </c>
      <c r="G172" s="1"/>
      <c r="H172" s="2">
        <f>ROUND(SUM(H168:H171),5)</f>
        <v>3210.56</v>
      </c>
      <c r="I172" s="2">
        <f>ROUND(SUM(I168:I171),5)</f>
        <v>3821.94</v>
      </c>
      <c r="J172" s="21">
        <f t="shared" si="2"/>
        <v>-611.38000000000011</v>
      </c>
    </row>
    <row r="173" spans="1:10" ht="16.5" customHeight="1" outlineLevel="3">
      <c r="A173" s="1"/>
      <c r="B173" s="1"/>
      <c r="C173" s="1"/>
      <c r="D173" s="1"/>
      <c r="E173" s="1"/>
      <c r="F173" s="1" t="s">
        <v>159</v>
      </c>
      <c r="G173" s="1"/>
      <c r="H173" s="2"/>
      <c r="I173" s="2"/>
      <c r="J173" s="21"/>
    </row>
    <row r="174" spans="1:10" ht="15" customHeight="1" outlineLevel="4">
      <c r="A174" s="1"/>
      <c r="B174" s="1"/>
      <c r="C174" s="1"/>
      <c r="D174" s="1"/>
      <c r="E174" s="1"/>
      <c r="F174" s="1"/>
      <c r="G174" s="1" t="s">
        <v>160</v>
      </c>
      <c r="H174" s="2">
        <v>17768.330000000002</v>
      </c>
      <c r="I174" s="2">
        <v>17577.05</v>
      </c>
      <c r="J174" s="21">
        <f t="shared" si="2"/>
        <v>191.28000000000247</v>
      </c>
    </row>
    <row r="175" spans="1:10" outlineLevel="5">
      <c r="A175" s="1"/>
      <c r="B175" s="1"/>
      <c r="C175" s="1"/>
      <c r="D175" s="1"/>
      <c r="E175" s="1"/>
      <c r="F175" s="1"/>
      <c r="G175" s="1" t="s">
        <v>161</v>
      </c>
      <c r="H175" s="2">
        <v>3944</v>
      </c>
      <c r="I175" s="2">
        <v>4930.88</v>
      </c>
      <c r="J175" s="21">
        <f t="shared" si="2"/>
        <v>-986.88000000000011</v>
      </c>
    </row>
    <row r="176" spans="1:10" ht="15.75" outlineLevel="5" thickBot="1">
      <c r="A176" s="1"/>
      <c r="B176" s="1"/>
      <c r="C176" s="1"/>
      <c r="D176" s="1"/>
      <c r="E176" s="1"/>
      <c r="F176" s="1"/>
      <c r="G176" s="1" t="s">
        <v>162</v>
      </c>
      <c r="H176" s="3">
        <v>1633.02</v>
      </c>
      <c r="I176" s="3">
        <v>1443.78</v>
      </c>
      <c r="J176" s="22">
        <f t="shared" si="2"/>
        <v>189.24</v>
      </c>
    </row>
    <row r="177" spans="1:10" outlineLevel="5">
      <c r="A177" s="1"/>
      <c r="B177" s="1"/>
      <c r="C177" s="1"/>
      <c r="D177" s="1"/>
      <c r="E177" s="1"/>
      <c r="F177" s="1" t="s">
        <v>163</v>
      </c>
      <c r="G177" s="1"/>
      <c r="H177" s="2">
        <f>ROUND(SUM(H173:H176),5)</f>
        <v>23345.35</v>
      </c>
      <c r="I177" s="2">
        <f>ROUND(SUM(I173:I176),5)</f>
        <v>23951.71</v>
      </c>
      <c r="J177" s="21">
        <f t="shared" si="2"/>
        <v>-606.36000000000058</v>
      </c>
    </row>
    <row r="178" spans="1:10" outlineLevel="5">
      <c r="A178" s="1"/>
      <c r="B178" s="1"/>
      <c r="C178" s="1"/>
      <c r="D178" s="1"/>
      <c r="E178" s="1"/>
      <c r="F178" s="1" t="s">
        <v>164</v>
      </c>
      <c r="G178" s="1"/>
      <c r="H178" s="2"/>
      <c r="I178" s="2"/>
      <c r="J178" s="21"/>
    </row>
    <row r="179" spans="1:10" outlineLevel="5">
      <c r="A179" s="1"/>
      <c r="B179" s="1"/>
      <c r="C179" s="1"/>
      <c r="D179" s="1"/>
      <c r="E179" s="1"/>
      <c r="F179" s="1"/>
      <c r="G179" s="1" t="s">
        <v>165</v>
      </c>
      <c r="H179" s="2">
        <v>1318.27</v>
      </c>
      <c r="I179" s="2">
        <v>1737.63</v>
      </c>
      <c r="J179" s="21">
        <f t="shared" si="2"/>
        <v>-419.36000000000013</v>
      </c>
    </row>
    <row r="180" spans="1:10" ht="15.75" outlineLevel="5" thickBot="1">
      <c r="A180" s="1"/>
      <c r="B180" s="1"/>
      <c r="C180" s="1"/>
      <c r="D180" s="1"/>
      <c r="E180" s="1"/>
      <c r="F180" s="1"/>
      <c r="G180" s="1" t="s">
        <v>166</v>
      </c>
      <c r="H180" s="4">
        <v>376.94</v>
      </c>
      <c r="I180" s="4">
        <v>40.409999999999997</v>
      </c>
      <c r="J180" s="22">
        <f t="shared" si="2"/>
        <v>336.53</v>
      </c>
    </row>
    <row r="181" spans="1:10" ht="15.75" outlineLevel="5" thickBot="1">
      <c r="A181" s="1"/>
      <c r="B181" s="1"/>
      <c r="C181" s="1"/>
      <c r="D181" s="1"/>
      <c r="E181" s="1"/>
      <c r="F181" s="1" t="s">
        <v>167</v>
      </c>
      <c r="G181" s="1"/>
      <c r="H181" s="5">
        <f>ROUND(SUM(H178:H180),5)</f>
        <v>1695.21</v>
      </c>
      <c r="I181" s="5">
        <f>ROUND(SUM(I178:I180),5)</f>
        <v>1778.04</v>
      </c>
      <c r="J181" s="23">
        <f t="shared" si="2"/>
        <v>-82.829999999999927</v>
      </c>
    </row>
    <row r="182" spans="1:10" outlineLevel="5">
      <c r="A182" s="1"/>
      <c r="B182" s="1"/>
      <c r="C182" s="1"/>
      <c r="D182" s="1"/>
      <c r="E182" s="1" t="s">
        <v>168</v>
      </c>
      <c r="F182" s="1"/>
      <c r="G182" s="1"/>
      <c r="H182" s="2">
        <f>ROUND(SUM(H150:H162)+H167+H172+H177+H181,5)</f>
        <v>64859.79</v>
      </c>
      <c r="I182" s="2">
        <f>ROUND(SUM(I150:I161)+I167+I172+I177+I181,5)</f>
        <v>51244.92</v>
      </c>
      <c r="J182" s="21">
        <f t="shared" si="2"/>
        <v>13614.870000000003</v>
      </c>
    </row>
    <row r="183" spans="1:10" outlineLevel="5">
      <c r="A183" s="1"/>
      <c r="B183" s="1"/>
      <c r="C183" s="1"/>
      <c r="D183" s="1"/>
      <c r="E183" s="1"/>
      <c r="F183" s="1"/>
      <c r="G183" s="1"/>
      <c r="H183" s="2"/>
      <c r="I183" s="2"/>
      <c r="J183" s="21"/>
    </row>
    <row r="184" spans="1:10" outlineLevel="5">
      <c r="A184" s="1"/>
      <c r="B184" s="1"/>
      <c r="C184" s="1"/>
      <c r="D184" s="1" t="s">
        <v>169</v>
      </c>
      <c r="E184" s="1"/>
      <c r="F184" s="1"/>
      <c r="G184" s="1"/>
      <c r="H184" s="2"/>
      <c r="I184" s="2"/>
      <c r="J184" s="21"/>
    </row>
    <row r="185" spans="1:10" outlineLevel="5">
      <c r="A185" s="1"/>
      <c r="B185" s="1"/>
      <c r="C185" s="1"/>
      <c r="D185" s="1"/>
      <c r="E185" s="1" t="s">
        <v>170</v>
      </c>
      <c r="F185" s="1"/>
      <c r="G185" s="1"/>
      <c r="H185" s="2"/>
      <c r="I185" s="2"/>
      <c r="J185" s="21"/>
    </row>
    <row r="186" spans="1:10" outlineLevel="5">
      <c r="F186" s="11" t="s">
        <v>281</v>
      </c>
      <c r="H186" s="16">
        <v>0</v>
      </c>
      <c r="I186" s="2">
        <v>963.52</v>
      </c>
      <c r="J186" s="21">
        <f t="shared" ref="J186:J247" si="3">H186-I186</f>
        <v>-963.52</v>
      </c>
    </row>
    <row r="187" spans="1:10" outlineLevel="5">
      <c r="A187" s="1"/>
      <c r="B187" s="1"/>
      <c r="C187" s="1"/>
      <c r="D187" s="1"/>
      <c r="E187" s="1"/>
      <c r="F187" s="1" t="s">
        <v>171</v>
      </c>
      <c r="G187" s="1"/>
      <c r="H187" s="2">
        <v>269</v>
      </c>
      <c r="I187" s="16">
        <v>0</v>
      </c>
      <c r="J187" s="21">
        <f t="shared" si="3"/>
        <v>269</v>
      </c>
    </row>
    <row r="188" spans="1:10" outlineLevel="6">
      <c r="F188" s="11" t="s">
        <v>282</v>
      </c>
      <c r="H188" s="16">
        <v>0</v>
      </c>
      <c r="I188" s="2">
        <v>118.75</v>
      </c>
      <c r="J188" s="21">
        <f t="shared" si="3"/>
        <v>-118.75</v>
      </c>
    </row>
    <row r="189" spans="1:10" outlineLevel="6">
      <c r="A189" s="1"/>
      <c r="B189" s="1"/>
      <c r="C189" s="1"/>
      <c r="D189" s="1"/>
      <c r="E189" s="1"/>
      <c r="F189" s="1" t="s">
        <v>172</v>
      </c>
      <c r="G189" s="1"/>
      <c r="H189" s="2">
        <v>0</v>
      </c>
      <c r="I189" s="2">
        <v>0</v>
      </c>
      <c r="J189" s="21">
        <f t="shared" si="3"/>
        <v>0</v>
      </c>
    </row>
    <row r="190" spans="1:10" outlineLevel="6">
      <c r="A190" s="1"/>
      <c r="B190" s="1"/>
      <c r="C190" s="1"/>
      <c r="D190" s="1"/>
      <c r="E190" s="1"/>
      <c r="F190" s="1"/>
      <c r="G190" s="1" t="s">
        <v>173</v>
      </c>
      <c r="H190" s="2">
        <v>1971.92</v>
      </c>
      <c r="I190" s="2">
        <v>1761.81</v>
      </c>
      <c r="J190" s="21">
        <f t="shared" si="3"/>
        <v>210.11000000000013</v>
      </c>
    </row>
    <row r="191" spans="1:10" outlineLevel="5">
      <c r="A191" s="1"/>
      <c r="B191" s="1"/>
      <c r="C191" s="1"/>
      <c r="D191" s="1"/>
      <c r="E191" s="1"/>
      <c r="F191" s="1"/>
      <c r="G191" s="1" t="s">
        <v>174</v>
      </c>
      <c r="H191" s="2">
        <v>129.36000000000001</v>
      </c>
      <c r="I191" s="2">
        <v>880.2</v>
      </c>
      <c r="J191" s="21">
        <f t="shared" si="3"/>
        <v>-750.84</v>
      </c>
    </row>
    <row r="192" spans="1:10" ht="12.75" customHeight="1" outlineLevel="6">
      <c r="A192" s="1"/>
      <c r="B192" s="1"/>
      <c r="C192" s="1"/>
      <c r="D192" s="1"/>
      <c r="E192" s="1"/>
      <c r="F192" s="1"/>
      <c r="G192" s="1" t="s">
        <v>175</v>
      </c>
      <c r="H192" s="2">
        <v>603.1</v>
      </c>
      <c r="I192" s="2">
        <v>537.05999999999995</v>
      </c>
      <c r="J192" s="21">
        <f t="shared" si="3"/>
        <v>66.040000000000077</v>
      </c>
    </row>
    <row r="193" spans="1:10" ht="15.75" outlineLevel="6" thickBot="1">
      <c r="A193" s="1"/>
      <c r="B193" s="1"/>
      <c r="C193" s="1"/>
      <c r="D193" s="1"/>
      <c r="E193" s="1"/>
      <c r="F193" s="1"/>
      <c r="G193" s="1" t="s">
        <v>176</v>
      </c>
      <c r="H193" s="3">
        <v>302.14999999999998</v>
      </c>
      <c r="I193" s="3">
        <v>332.95</v>
      </c>
      <c r="J193" s="22">
        <f t="shared" si="3"/>
        <v>-30.800000000000011</v>
      </c>
    </row>
    <row r="194" spans="1:10" outlineLevel="6">
      <c r="A194" s="1"/>
      <c r="B194" s="1"/>
      <c r="C194" s="1"/>
      <c r="D194" s="1"/>
      <c r="E194" s="1"/>
      <c r="F194" s="1" t="s">
        <v>177</v>
      </c>
      <c r="G194" s="1"/>
      <c r="H194" s="2">
        <f>ROUND(SUM(H189:H193),5)</f>
        <v>3006.53</v>
      </c>
      <c r="I194" s="2">
        <f>ROUND(SUM(I189:I193),5)</f>
        <v>3512.02</v>
      </c>
      <c r="J194" s="21">
        <f t="shared" si="3"/>
        <v>-505.48999999999978</v>
      </c>
    </row>
    <row r="195" spans="1:10" outlineLevel="6">
      <c r="A195" s="1"/>
      <c r="B195" s="1"/>
      <c r="C195" s="1"/>
      <c r="D195" s="1"/>
      <c r="E195" s="1"/>
      <c r="F195" s="1" t="s">
        <v>178</v>
      </c>
      <c r="G195" s="1"/>
      <c r="H195" s="2"/>
      <c r="I195" s="2"/>
      <c r="J195" s="21"/>
    </row>
    <row r="196" spans="1:10" outlineLevel="5">
      <c r="A196" s="1"/>
      <c r="B196" s="1"/>
      <c r="C196" s="1"/>
      <c r="D196" s="1"/>
      <c r="E196" s="1"/>
      <c r="F196" s="1"/>
      <c r="G196" s="1" t="s">
        <v>179</v>
      </c>
      <c r="H196" s="2">
        <v>20310.64</v>
      </c>
      <c r="I196" s="2">
        <v>27191.59</v>
      </c>
      <c r="J196" s="21">
        <f t="shared" si="3"/>
        <v>-6880.9500000000007</v>
      </c>
    </row>
    <row r="197" spans="1:10" ht="15" customHeight="1" outlineLevel="6" thickBot="1">
      <c r="A197" s="1"/>
      <c r="B197" s="1"/>
      <c r="C197" s="1"/>
      <c r="D197" s="1"/>
      <c r="E197" s="1"/>
      <c r="F197" s="1"/>
      <c r="G197" s="1" t="s">
        <v>180</v>
      </c>
      <c r="H197" s="4">
        <v>2042.13</v>
      </c>
      <c r="I197" s="4">
        <v>2334.9</v>
      </c>
      <c r="J197" s="22">
        <f t="shared" si="3"/>
        <v>-292.77</v>
      </c>
    </row>
    <row r="198" spans="1:10" ht="15.75" outlineLevel="6" thickBot="1">
      <c r="A198" s="1"/>
      <c r="B198" s="1"/>
      <c r="C198" s="1"/>
      <c r="D198" s="1"/>
      <c r="E198" s="1"/>
      <c r="F198" s="1" t="s">
        <v>181</v>
      </c>
      <c r="G198" s="1"/>
      <c r="H198" s="5">
        <f>ROUND(SUM(H195:H197),5)</f>
        <v>22352.77</v>
      </c>
      <c r="I198" s="5">
        <f>ROUND(SUM(I195:I197),5)</f>
        <v>29526.49</v>
      </c>
      <c r="J198" s="23">
        <f t="shared" si="3"/>
        <v>-7173.7200000000012</v>
      </c>
    </row>
    <row r="199" spans="1:10" outlineLevel="6">
      <c r="A199" s="1"/>
      <c r="B199" s="1"/>
      <c r="C199" s="1"/>
      <c r="D199" s="1"/>
      <c r="E199" s="1" t="s">
        <v>182</v>
      </c>
      <c r="F199" s="1"/>
      <c r="G199" s="1"/>
      <c r="H199" s="2">
        <f>ROUND(SUM(H185:H187)+H194+H198,5)</f>
        <v>25628.3</v>
      </c>
      <c r="I199" s="2">
        <f>ROUND(SUM(I185:I188)+I194+I198,5)</f>
        <v>34120.78</v>
      </c>
      <c r="J199" s="21">
        <f t="shared" si="3"/>
        <v>-8492.48</v>
      </c>
    </row>
    <row r="200" spans="1:10" outlineLevel="6">
      <c r="A200" s="1"/>
      <c r="B200" s="1"/>
      <c r="C200" s="1"/>
      <c r="D200" s="1"/>
      <c r="E200" s="1"/>
      <c r="F200" s="1"/>
      <c r="G200" s="1"/>
      <c r="H200" s="2"/>
      <c r="I200" s="2"/>
      <c r="J200" s="21"/>
    </row>
    <row r="201" spans="1:10" outlineLevel="5">
      <c r="A201" s="1"/>
      <c r="B201" s="1"/>
      <c r="C201" s="1"/>
      <c r="D201" s="1" t="s">
        <v>183</v>
      </c>
      <c r="E201" s="1"/>
      <c r="F201" s="1"/>
      <c r="G201" s="1"/>
      <c r="H201" s="2"/>
      <c r="I201" s="2"/>
      <c r="J201" s="21"/>
    </row>
    <row r="202" spans="1:10" ht="14.25" customHeight="1" outlineLevel="6">
      <c r="A202" s="1"/>
      <c r="B202" s="1"/>
      <c r="C202" s="1"/>
      <c r="D202" s="1"/>
      <c r="E202" s="1" t="s">
        <v>184</v>
      </c>
      <c r="F202" s="1"/>
      <c r="G202" s="1"/>
      <c r="H202" s="2"/>
      <c r="J202" s="21"/>
    </row>
    <row r="203" spans="1:10" outlineLevel="6">
      <c r="A203" s="1"/>
      <c r="B203" s="1"/>
      <c r="C203" s="1"/>
      <c r="D203" s="1"/>
      <c r="E203" s="1"/>
      <c r="F203" s="1" t="s">
        <v>185</v>
      </c>
      <c r="G203" s="1"/>
      <c r="H203" s="2">
        <v>168.76</v>
      </c>
      <c r="I203" s="2">
        <v>397.95</v>
      </c>
      <c r="J203" s="21">
        <f t="shared" si="3"/>
        <v>-229.19</v>
      </c>
    </row>
    <row r="204" spans="1:10" outlineLevel="6">
      <c r="A204" s="1"/>
      <c r="B204" s="1"/>
      <c r="C204" s="1"/>
      <c r="D204" s="1"/>
      <c r="E204" s="1"/>
      <c r="F204" s="1" t="s">
        <v>186</v>
      </c>
      <c r="G204" s="1"/>
      <c r="H204" s="2">
        <v>531.51</v>
      </c>
      <c r="I204" s="2">
        <v>300.64999999999998</v>
      </c>
      <c r="J204" s="21">
        <f t="shared" si="3"/>
        <v>230.86</v>
      </c>
    </row>
    <row r="205" spans="1:10" outlineLevel="5">
      <c r="A205" s="1"/>
      <c r="B205" s="1"/>
      <c r="C205" s="1"/>
      <c r="D205" s="1"/>
      <c r="E205" s="1"/>
      <c r="F205" s="1" t="s">
        <v>187</v>
      </c>
      <c r="G205" s="1"/>
      <c r="H205" s="2">
        <v>607</v>
      </c>
      <c r="I205" s="2">
        <v>0</v>
      </c>
      <c r="J205" s="21">
        <f t="shared" si="3"/>
        <v>607</v>
      </c>
    </row>
    <row r="206" spans="1:10" ht="15" customHeight="1" outlineLevel="4">
      <c r="A206" s="1"/>
      <c r="B206" s="1"/>
      <c r="C206" s="1"/>
      <c r="D206" s="1"/>
      <c r="E206" s="1"/>
      <c r="F206" s="1" t="s">
        <v>188</v>
      </c>
      <c r="G206" s="1"/>
      <c r="H206" s="2">
        <v>41.58</v>
      </c>
      <c r="I206" s="2">
        <v>0</v>
      </c>
      <c r="J206" s="21">
        <f t="shared" si="3"/>
        <v>41.58</v>
      </c>
    </row>
    <row r="207" spans="1:10" ht="16.5" customHeight="1" outlineLevel="5">
      <c r="F207" s="11" t="s">
        <v>283</v>
      </c>
      <c r="H207" s="2">
        <v>0</v>
      </c>
      <c r="I207" s="2">
        <v>648.19000000000005</v>
      </c>
      <c r="J207" s="21">
        <f t="shared" si="3"/>
        <v>-648.19000000000005</v>
      </c>
    </row>
    <row r="208" spans="1:10" outlineLevel="5">
      <c r="A208" s="1"/>
      <c r="B208" s="1"/>
      <c r="C208" s="1"/>
      <c r="D208" s="1"/>
      <c r="E208" s="1"/>
      <c r="F208" s="1" t="s">
        <v>189</v>
      </c>
      <c r="G208" s="1"/>
      <c r="H208" s="2">
        <v>453.79</v>
      </c>
      <c r="I208" s="2">
        <v>412.93</v>
      </c>
      <c r="J208" s="21">
        <f t="shared" si="3"/>
        <v>40.860000000000014</v>
      </c>
    </row>
    <row r="209" spans="1:10" outlineLevel="5">
      <c r="A209" s="1"/>
      <c r="B209" s="1"/>
      <c r="C209" s="1"/>
      <c r="D209" s="1"/>
      <c r="E209" s="1"/>
      <c r="F209" s="1" t="s">
        <v>190</v>
      </c>
      <c r="G209" s="1"/>
      <c r="H209" s="2">
        <v>20.46</v>
      </c>
      <c r="I209" s="2">
        <v>49.98</v>
      </c>
      <c r="J209" s="21">
        <f t="shared" si="3"/>
        <v>-29.519999999999996</v>
      </c>
    </row>
    <row r="210" spans="1:10" outlineLevel="5">
      <c r="A210" s="1"/>
      <c r="B210" s="1"/>
      <c r="C210" s="1"/>
      <c r="D210" s="1"/>
      <c r="E210" s="1"/>
      <c r="F210" s="1" t="s">
        <v>191</v>
      </c>
      <c r="G210" s="1"/>
      <c r="H210" s="2">
        <v>927</v>
      </c>
      <c r="I210" s="2">
        <v>927</v>
      </c>
      <c r="J210" s="21">
        <f t="shared" si="3"/>
        <v>0</v>
      </c>
    </row>
    <row r="211" spans="1:10" outlineLevel="4">
      <c r="A211" s="1"/>
      <c r="B211" s="1"/>
      <c r="C211" s="1"/>
      <c r="D211" s="1"/>
      <c r="E211" s="1"/>
      <c r="F211" s="1" t="s">
        <v>192</v>
      </c>
      <c r="G211" s="1"/>
      <c r="H211" s="2">
        <v>9036</v>
      </c>
      <c r="I211" s="2">
        <v>8000</v>
      </c>
      <c r="J211" s="21">
        <f t="shared" si="3"/>
        <v>1036</v>
      </c>
    </row>
    <row r="212" spans="1:10" ht="16.5" customHeight="1" outlineLevel="3">
      <c r="A212" s="1"/>
      <c r="B212" s="1"/>
      <c r="C212" s="1"/>
      <c r="D212" s="1"/>
      <c r="E212" s="1"/>
      <c r="F212" s="1" t="s">
        <v>193</v>
      </c>
      <c r="G212" s="1"/>
      <c r="H212" s="2"/>
      <c r="J212" s="21"/>
    </row>
    <row r="213" spans="1:10" ht="15.75" customHeight="1" outlineLevel="4">
      <c r="A213" s="1"/>
      <c r="B213" s="1"/>
      <c r="C213" s="1"/>
      <c r="D213" s="1"/>
      <c r="E213" s="1"/>
      <c r="F213" s="1"/>
      <c r="G213" s="1" t="s">
        <v>194</v>
      </c>
      <c r="H213" s="2">
        <v>276.01</v>
      </c>
      <c r="I213" s="2">
        <v>274.64</v>
      </c>
      <c r="J213" s="21">
        <f t="shared" si="3"/>
        <v>1.3700000000000045</v>
      </c>
    </row>
    <row r="214" spans="1:10" outlineLevel="5">
      <c r="A214" s="1"/>
      <c r="B214" s="1"/>
      <c r="C214" s="1"/>
      <c r="D214" s="1"/>
      <c r="E214" s="1"/>
      <c r="F214" s="1"/>
      <c r="G214" s="1" t="s">
        <v>195</v>
      </c>
      <c r="H214" s="2">
        <v>14611.01</v>
      </c>
      <c r="I214" s="2">
        <v>12332.62</v>
      </c>
      <c r="J214" s="21">
        <f t="shared" si="3"/>
        <v>2278.3899999999994</v>
      </c>
    </row>
    <row r="215" spans="1:10" outlineLevel="5">
      <c r="A215" s="1"/>
      <c r="B215" s="1"/>
      <c r="C215" s="1"/>
      <c r="D215" s="1"/>
      <c r="E215" s="1"/>
      <c r="F215" s="1"/>
      <c r="G215" s="1" t="s">
        <v>196</v>
      </c>
      <c r="H215" s="2">
        <v>510.36</v>
      </c>
      <c r="I215" s="2">
        <v>42.75</v>
      </c>
      <c r="J215" s="21">
        <f t="shared" si="3"/>
        <v>467.61</v>
      </c>
    </row>
    <row r="216" spans="1:10" ht="15.75" outlineLevel="6" thickBot="1">
      <c r="A216" s="1"/>
      <c r="B216" s="1"/>
      <c r="C216" s="1"/>
      <c r="D216" s="1"/>
      <c r="E216" s="1"/>
      <c r="F216" s="1"/>
      <c r="G216" s="1" t="s">
        <v>197</v>
      </c>
      <c r="H216" s="3">
        <v>96.53</v>
      </c>
      <c r="I216" s="3">
        <v>159.82</v>
      </c>
      <c r="J216" s="22">
        <f t="shared" si="3"/>
        <v>-63.289999999999992</v>
      </c>
    </row>
    <row r="217" spans="1:10" outlineLevel="6">
      <c r="A217" s="1"/>
      <c r="B217" s="1"/>
      <c r="C217" s="1"/>
      <c r="D217" s="1"/>
      <c r="E217" s="1"/>
      <c r="F217" s="1" t="s">
        <v>198</v>
      </c>
      <c r="G217" s="1"/>
      <c r="H217" s="2">
        <f>ROUND(SUM(H212:H216),5)</f>
        <v>15493.91</v>
      </c>
      <c r="I217" s="2">
        <f>ROUND(SUM(I213:I216),5)</f>
        <v>12809.83</v>
      </c>
      <c r="J217" s="21">
        <f t="shared" si="3"/>
        <v>2684.08</v>
      </c>
    </row>
    <row r="218" spans="1:10" outlineLevel="6">
      <c r="A218" s="1"/>
      <c r="B218" s="1"/>
      <c r="C218" s="1"/>
      <c r="D218" s="1"/>
      <c r="E218" s="1"/>
      <c r="F218" s="1" t="s">
        <v>199</v>
      </c>
      <c r="G218" s="1"/>
      <c r="H218" s="2"/>
      <c r="J218" s="21"/>
    </row>
    <row r="219" spans="1:10" outlineLevel="6">
      <c r="A219" s="1"/>
      <c r="B219" s="1"/>
      <c r="C219" s="1"/>
      <c r="D219" s="1"/>
      <c r="E219" s="1"/>
      <c r="F219" s="1"/>
      <c r="G219" s="1" t="s">
        <v>200</v>
      </c>
      <c r="H219" s="2">
        <v>241385.88</v>
      </c>
      <c r="I219" s="2">
        <v>211965.6</v>
      </c>
      <c r="J219" s="21">
        <f t="shared" si="3"/>
        <v>29420.28</v>
      </c>
    </row>
    <row r="220" spans="1:10" outlineLevel="6">
      <c r="A220" s="1"/>
      <c r="B220" s="1"/>
      <c r="C220" s="1"/>
      <c r="D220" s="1"/>
      <c r="E220" s="1"/>
      <c r="F220" s="1"/>
      <c r="G220" s="1" t="s">
        <v>201</v>
      </c>
      <c r="H220" s="2">
        <v>230</v>
      </c>
      <c r="I220" s="2">
        <v>139.04</v>
      </c>
      <c r="J220" s="21">
        <f t="shared" si="3"/>
        <v>90.960000000000008</v>
      </c>
    </row>
    <row r="221" spans="1:10" ht="15.75" outlineLevel="5" thickBot="1">
      <c r="A221" s="1"/>
      <c r="B221" s="1"/>
      <c r="C221" s="1"/>
      <c r="D221" s="1"/>
      <c r="E221" s="1"/>
      <c r="F221" s="1"/>
      <c r="G221" s="1" t="s">
        <v>202</v>
      </c>
      <c r="H221" s="3">
        <v>26046.31</v>
      </c>
      <c r="I221" s="3">
        <v>23135.89</v>
      </c>
      <c r="J221" s="22">
        <f t="shared" si="3"/>
        <v>2910.4200000000019</v>
      </c>
    </row>
    <row r="222" spans="1:10" ht="15.75" customHeight="1" outlineLevel="6">
      <c r="A222" s="1"/>
      <c r="B222" s="1"/>
      <c r="C222" s="1"/>
      <c r="D222" s="1"/>
      <c r="E222" s="1"/>
      <c r="F222" s="1" t="s">
        <v>203</v>
      </c>
      <c r="G222" s="1"/>
      <c r="H222" s="2">
        <f>ROUND(SUM(H218:H221),5)</f>
        <v>267662.19</v>
      </c>
      <c r="I222" s="2">
        <f>ROUND(SUM(I219:I221),5)</f>
        <v>235240.53</v>
      </c>
      <c r="J222" s="21">
        <f t="shared" si="3"/>
        <v>32421.660000000003</v>
      </c>
    </row>
    <row r="223" spans="1:10" outlineLevel="6">
      <c r="A223" s="1"/>
      <c r="B223" s="1"/>
      <c r="C223" s="1"/>
      <c r="D223" s="1"/>
      <c r="E223" s="1"/>
      <c r="F223" s="1" t="s">
        <v>204</v>
      </c>
      <c r="G223" s="1"/>
      <c r="H223" s="2"/>
      <c r="J223" s="21"/>
    </row>
    <row r="224" spans="1:10" ht="15.75" outlineLevel="6" thickBot="1">
      <c r="A224" s="1"/>
      <c r="B224" s="1"/>
      <c r="C224" s="1"/>
      <c r="D224" s="1"/>
      <c r="E224" s="1"/>
      <c r="F224" s="1"/>
      <c r="G224" s="1" t="s">
        <v>205</v>
      </c>
      <c r="H224" s="4">
        <v>293.25</v>
      </c>
      <c r="I224" s="4">
        <v>286.79000000000002</v>
      </c>
      <c r="J224" s="22">
        <f t="shared" si="3"/>
        <v>6.4599999999999795</v>
      </c>
    </row>
    <row r="225" spans="1:10" ht="15.75" outlineLevel="5" thickBot="1">
      <c r="A225" s="1"/>
      <c r="B225" s="1"/>
      <c r="C225" s="1"/>
      <c r="D225" s="1"/>
      <c r="E225" s="1"/>
      <c r="F225" s="1" t="s">
        <v>206</v>
      </c>
      <c r="G225" s="1"/>
      <c r="H225" s="5">
        <f>ROUND(SUM(H223:H224),5)</f>
        <v>293.25</v>
      </c>
      <c r="I225" s="5">
        <f>ROUND(SUM(I224:I224),5)</f>
        <v>286.79000000000002</v>
      </c>
      <c r="J225" s="23">
        <f t="shared" si="3"/>
        <v>6.4599999999999795</v>
      </c>
    </row>
    <row r="226" spans="1:10" ht="18" customHeight="1" outlineLevel="4">
      <c r="A226" s="1"/>
      <c r="B226" s="1"/>
      <c r="C226" s="1"/>
      <c r="D226" s="1"/>
      <c r="E226" s="1" t="s">
        <v>207</v>
      </c>
      <c r="F226" s="1"/>
      <c r="G226" s="1"/>
      <c r="H226" s="2">
        <f>ROUND(SUM(H202:H211)+H217+H222+H225,5)</f>
        <v>295235.45</v>
      </c>
      <c r="I226" s="2">
        <f>ROUND(SUM(I201:I211)+I217+I222+I225,5)</f>
        <v>259073.85</v>
      </c>
      <c r="J226" s="21">
        <f t="shared" si="3"/>
        <v>36161.600000000006</v>
      </c>
    </row>
    <row r="227" spans="1:10" ht="17.25" customHeight="1" outlineLevel="5">
      <c r="A227" s="1"/>
      <c r="B227" s="1"/>
      <c r="C227" s="1"/>
      <c r="D227" s="1"/>
      <c r="E227" s="1"/>
      <c r="F227" s="1"/>
      <c r="G227" s="1"/>
      <c r="H227" s="2"/>
      <c r="J227" s="21"/>
    </row>
    <row r="228" spans="1:10" outlineLevel="5">
      <c r="A228" s="1"/>
      <c r="B228" s="1"/>
      <c r="C228" s="1"/>
      <c r="D228" s="1" t="s">
        <v>208</v>
      </c>
      <c r="E228" s="1"/>
      <c r="F228" s="1"/>
      <c r="G228" s="1"/>
      <c r="H228" s="2"/>
      <c r="J228" s="21"/>
    </row>
    <row r="229" spans="1:10" outlineLevel="5">
      <c r="A229" s="1"/>
      <c r="B229" s="1"/>
      <c r="C229" s="1"/>
      <c r="D229" s="1"/>
      <c r="E229" s="1" t="s">
        <v>209</v>
      </c>
      <c r="F229" s="1"/>
      <c r="G229" s="1"/>
      <c r="H229" s="2">
        <v>247.9</v>
      </c>
      <c r="I229" s="2">
        <v>0</v>
      </c>
      <c r="J229" s="21">
        <f t="shared" si="3"/>
        <v>247.9</v>
      </c>
    </row>
    <row r="230" spans="1:10" outlineLevel="5">
      <c r="E230" s="11" t="s">
        <v>284</v>
      </c>
      <c r="H230" s="16">
        <v>0</v>
      </c>
      <c r="I230" s="2">
        <v>118.75</v>
      </c>
      <c r="J230" s="21">
        <f t="shared" si="3"/>
        <v>-118.75</v>
      </c>
    </row>
    <row r="231" spans="1:10" outlineLevel="5">
      <c r="A231" s="1"/>
      <c r="B231" s="1"/>
      <c r="C231" s="1"/>
      <c r="D231" s="1"/>
      <c r="E231" s="1" t="s">
        <v>210</v>
      </c>
      <c r="F231" s="1"/>
      <c r="G231" s="1"/>
      <c r="H231" s="2">
        <v>89.96</v>
      </c>
      <c r="I231" s="16">
        <v>0</v>
      </c>
      <c r="J231" s="21">
        <f t="shared" si="3"/>
        <v>89.96</v>
      </c>
    </row>
    <row r="232" spans="1:10" outlineLevel="4">
      <c r="A232" s="1"/>
      <c r="B232" s="1"/>
      <c r="C232" s="1"/>
      <c r="D232" s="1"/>
      <c r="E232" s="1" t="s">
        <v>211</v>
      </c>
      <c r="F232" s="1"/>
      <c r="G232" s="1"/>
      <c r="H232" s="2">
        <v>27.2</v>
      </c>
      <c r="I232" s="2">
        <v>68.22</v>
      </c>
      <c r="J232" s="21">
        <f t="shared" si="3"/>
        <v>-41.019999999999996</v>
      </c>
    </row>
    <row r="233" spans="1:10" ht="16.5" customHeight="1" outlineLevel="3">
      <c r="A233" s="1"/>
      <c r="B233" s="1"/>
      <c r="C233" s="1"/>
      <c r="D233" s="1"/>
      <c r="E233" s="1" t="s">
        <v>212</v>
      </c>
      <c r="F233" s="1"/>
      <c r="G233" s="1"/>
      <c r="H233" s="2"/>
      <c r="J233" s="21"/>
    </row>
    <row r="234" spans="1:10" ht="15.75" customHeight="1" outlineLevel="4">
      <c r="A234" s="1"/>
      <c r="B234" s="1"/>
      <c r="C234" s="1"/>
      <c r="D234" s="1"/>
      <c r="E234" s="1"/>
      <c r="F234" s="1" t="s">
        <v>213</v>
      </c>
      <c r="G234" s="1"/>
      <c r="H234" s="2">
        <v>1971.92</v>
      </c>
      <c r="I234" s="2">
        <v>1761.81</v>
      </c>
      <c r="J234" s="21">
        <f t="shared" si="3"/>
        <v>210.11000000000013</v>
      </c>
    </row>
    <row r="235" spans="1:10" outlineLevel="5">
      <c r="A235" s="1"/>
      <c r="B235" s="1"/>
      <c r="C235" s="1"/>
      <c r="D235" s="1"/>
      <c r="E235" s="1"/>
      <c r="F235" s="1" t="s">
        <v>214</v>
      </c>
      <c r="G235" s="1"/>
      <c r="H235" s="2">
        <v>250</v>
      </c>
      <c r="I235" s="4">
        <v>488.9</v>
      </c>
      <c r="J235" s="21">
        <f t="shared" si="3"/>
        <v>-238.89999999999998</v>
      </c>
    </row>
    <row r="236" spans="1:10" outlineLevel="5">
      <c r="A236" s="1"/>
      <c r="B236" s="1"/>
      <c r="C236" s="1"/>
      <c r="D236" s="1"/>
      <c r="E236" s="1"/>
      <c r="F236" s="1" t="s">
        <v>215</v>
      </c>
      <c r="G236" s="1"/>
      <c r="H236" s="2">
        <v>684.69</v>
      </c>
      <c r="I236" s="15">
        <v>0</v>
      </c>
      <c r="J236" s="21">
        <f t="shared" si="3"/>
        <v>684.69</v>
      </c>
    </row>
    <row r="237" spans="1:10" ht="15.75" outlineLevel="5" thickBot="1">
      <c r="A237" s="1"/>
      <c r="B237" s="1"/>
      <c r="C237" s="1"/>
      <c r="D237" s="1"/>
      <c r="E237" s="1"/>
      <c r="F237" s="1" t="s">
        <v>216</v>
      </c>
      <c r="G237" s="1"/>
      <c r="H237" s="3">
        <v>376.95</v>
      </c>
      <c r="I237" s="17">
        <v>0</v>
      </c>
      <c r="J237" s="22">
        <f t="shared" si="3"/>
        <v>376.95</v>
      </c>
    </row>
    <row r="238" spans="1:10" outlineLevel="5">
      <c r="A238" s="1"/>
      <c r="B238" s="1"/>
      <c r="C238" s="1"/>
      <c r="D238" s="1"/>
      <c r="E238" s="1" t="s">
        <v>217</v>
      </c>
      <c r="F238" s="1"/>
      <c r="G238" s="1"/>
      <c r="H238" s="2">
        <f>ROUND(SUM(H233:H237),5)</f>
        <v>3283.56</v>
      </c>
      <c r="I238" s="2">
        <f>I234+I235</f>
        <v>2250.71</v>
      </c>
      <c r="J238" s="21">
        <f t="shared" si="3"/>
        <v>1032.8499999999999</v>
      </c>
    </row>
    <row r="239" spans="1:10" outlineLevel="5">
      <c r="A239" s="1"/>
      <c r="B239" s="1"/>
      <c r="C239" s="1"/>
      <c r="D239" s="1"/>
      <c r="E239" s="1" t="s">
        <v>218</v>
      </c>
      <c r="F239" s="1"/>
      <c r="G239" s="1"/>
      <c r="H239" s="2"/>
      <c r="I239" s="2"/>
      <c r="J239" s="21"/>
    </row>
    <row r="240" spans="1:10" outlineLevel="5">
      <c r="A240" s="1"/>
      <c r="B240" s="1"/>
      <c r="C240" s="1"/>
      <c r="D240" s="1"/>
      <c r="E240" s="1"/>
      <c r="F240" s="1" t="s">
        <v>219</v>
      </c>
      <c r="G240" s="1"/>
      <c r="H240" s="2">
        <v>29570.3</v>
      </c>
      <c r="I240" s="2">
        <v>27991.360000000001</v>
      </c>
      <c r="J240" s="21">
        <f t="shared" si="3"/>
        <v>1578.9399999999987</v>
      </c>
    </row>
    <row r="241" spans="1:10" outlineLevel="5">
      <c r="A241" s="1"/>
      <c r="B241" s="1"/>
      <c r="C241" s="1"/>
      <c r="D241" s="1"/>
      <c r="E241" s="1"/>
      <c r="F241" s="1" t="s">
        <v>220</v>
      </c>
      <c r="G241" s="1"/>
      <c r="H241" s="2">
        <v>4061</v>
      </c>
      <c r="I241" s="2">
        <v>4364.83</v>
      </c>
      <c r="J241" s="21">
        <f t="shared" si="3"/>
        <v>-303.82999999999993</v>
      </c>
    </row>
    <row r="242" spans="1:10" ht="15.75" outlineLevel="5" thickBot="1">
      <c r="A242" s="1"/>
      <c r="B242" s="1"/>
      <c r="C242" s="1"/>
      <c r="D242" s="1"/>
      <c r="E242" s="1"/>
      <c r="F242" s="1" t="s">
        <v>221</v>
      </c>
      <c r="G242" s="1"/>
      <c r="H242" s="3">
        <v>2616.09</v>
      </c>
      <c r="I242" s="3">
        <v>2179.13</v>
      </c>
      <c r="J242" s="22">
        <f t="shared" si="3"/>
        <v>436.96000000000004</v>
      </c>
    </row>
    <row r="243" spans="1:10" outlineLevel="5">
      <c r="A243" s="1"/>
      <c r="B243" s="1"/>
      <c r="C243" s="1"/>
      <c r="D243" s="1"/>
      <c r="E243" s="1" t="s">
        <v>222</v>
      </c>
      <c r="F243" s="1"/>
      <c r="G243" s="1"/>
      <c r="H243" s="2">
        <f>ROUND(SUM(H239:H242),5)</f>
        <v>36247.39</v>
      </c>
      <c r="I243" s="2">
        <f>I240+I241+I242</f>
        <v>34535.32</v>
      </c>
      <c r="J243" s="21">
        <f t="shared" si="3"/>
        <v>1712.0699999999997</v>
      </c>
    </row>
    <row r="244" spans="1:10" outlineLevel="6">
      <c r="A244" s="1"/>
      <c r="B244" s="1"/>
      <c r="C244" s="1"/>
      <c r="D244" s="1"/>
      <c r="E244" s="1" t="s">
        <v>223</v>
      </c>
      <c r="F244" s="1"/>
      <c r="G244" s="1"/>
      <c r="H244" s="2"/>
      <c r="I244" s="2"/>
      <c r="J244" s="21"/>
    </row>
    <row r="245" spans="1:10" ht="15.75" outlineLevel="6" thickBot="1">
      <c r="A245" s="1"/>
      <c r="B245" s="1"/>
      <c r="C245" s="1"/>
      <c r="D245" s="1"/>
      <c r="E245" s="1"/>
      <c r="F245" s="1" t="s">
        <v>224</v>
      </c>
      <c r="G245" s="1"/>
      <c r="H245" s="4">
        <v>1042.0899999999999</v>
      </c>
      <c r="I245" s="4">
        <v>885.78</v>
      </c>
      <c r="J245" s="22">
        <f t="shared" si="3"/>
        <v>156.30999999999995</v>
      </c>
    </row>
    <row r="246" spans="1:10" ht="15.75" outlineLevel="6" thickBot="1">
      <c r="A246" s="1"/>
      <c r="B246" s="1"/>
      <c r="C246" s="1"/>
      <c r="D246" s="1"/>
      <c r="E246" s="1" t="s">
        <v>225</v>
      </c>
      <c r="F246" s="1"/>
      <c r="G246" s="1"/>
      <c r="H246" s="5">
        <f>ROUND(SUM(H244:H245),5)</f>
        <v>1042.0899999999999</v>
      </c>
      <c r="I246" s="5">
        <f>ROUND(SUM(I244:I245),5)</f>
        <v>885.78</v>
      </c>
      <c r="J246" s="23">
        <f t="shared" si="3"/>
        <v>156.30999999999995</v>
      </c>
    </row>
    <row r="247" spans="1:10" outlineLevel="6">
      <c r="A247" s="1"/>
      <c r="B247" s="1"/>
      <c r="C247" s="1"/>
      <c r="D247" s="1" t="s">
        <v>226</v>
      </c>
      <c r="E247" s="1"/>
      <c r="F247" s="1"/>
      <c r="G247" s="1"/>
      <c r="H247" s="2">
        <f>ROUND(SUM(H228:H232)+H238+H243+H246,5)</f>
        <v>40938.1</v>
      </c>
      <c r="I247" s="2">
        <f>I230+I232+I238+I243+I246</f>
        <v>37858.78</v>
      </c>
      <c r="J247" s="21">
        <f t="shared" si="3"/>
        <v>3079.3199999999997</v>
      </c>
    </row>
    <row r="248" spans="1:10" ht="22.5" customHeight="1" outlineLevel="6">
      <c r="A248" s="1"/>
      <c r="B248" s="1"/>
      <c r="C248" s="1"/>
      <c r="D248" s="1" t="s">
        <v>227</v>
      </c>
      <c r="E248" s="1"/>
      <c r="F248" s="1"/>
      <c r="G248" s="1"/>
      <c r="H248" s="2"/>
      <c r="I248" s="2"/>
      <c r="J248" s="21"/>
    </row>
    <row r="249" spans="1:10" outlineLevel="5">
      <c r="A249" s="1"/>
      <c r="B249" s="1"/>
      <c r="C249" s="1"/>
      <c r="D249" s="1"/>
      <c r="E249" s="1" t="s">
        <v>228</v>
      </c>
      <c r="F249" s="1"/>
      <c r="G249" s="1"/>
      <c r="H249" s="2"/>
      <c r="I249" s="2"/>
      <c r="J249" s="21"/>
    </row>
    <row r="250" spans="1:10" ht="15.75" customHeight="1" outlineLevel="6">
      <c r="A250" s="1"/>
      <c r="B250" s="1"/>
      <c r="C250" s="1"/>
      <c r="D250" s="1"/>
      <c r="E250" s="1"/>
      <c r="F250" s="1" t="s">
        <v>229</v>
      </c>
      <c r="G250" s="1"/>
      <c r="H250" s="2">
        <v>2377.2399999999998</v>
      </c>
      <c r="I250" s="2">
        <v>490.6</v>
      </c>
      <c r="J250" s="21">
        <f t="shared" ref="J250:J281" si="4">H250-I250</f>
        <v>1886.6399999999999</v>
      </c>
    </row>
    <row r="251" spans="1:10" outlineLevel="6">
      <c r="A251" s="1"/>
      <c r="B251" s="1"/>
      <c r="C251" s="1"/>
      <c r="D251" s="1"/>
      <c r="E251" s="1"/>
      <c r="F251" s="1" t="s">
        <v>230</v>
      </c>
      <c r="G251" s="1"/>
      <c r="H251" s="2">
        <v>1975.28</v>
      </c>
      <c r="I251" s="2">
        <v>1969.56</v>
      </c>
      <c r="J251" s="21">
        <f t="shared" si="4"/>
        <v>5.7200000000000273</v>
      </c>
    </row>
    <row r="252" spans="1:10" outlineLevel="6">
      <c r="A252" s="1"/>
      <c r="B252" s="1"/>
      <c r="C252" s="1"/>
      <c r="D252" s="1"/>
      <c r="E252" s="1"/>
      <c r="F252" s="1" t="s">
        <v>231</v>
      </c>
      <c r="G252" s="1"/>
      <c r="H252" s="2">
        <v>341.07</v>
      </c>
      <c r="I252" s="2">
        <v>164.57</v>
      </c>
      <c r="J252" s="21">
        <f t="shared" si="4"/>
        <v>176.5</v>
      </c>
    </row>
    <row r="253" spans="1:10" ht="15.75" outlineLevel="6" thickBot="1">
      <c r="A253" s="1"/>
      <c r="B253" s="1"/>
      <c r="C253" s="1"/>
      <c r="D253" s="1"/>
      <c r="E253" s="1"/>
      <c r="F253" s="1" t="s">
        <v>232</v>
      </c>
      <c r="G253" s="1"/>
      <c r="H253" s="4">
        <v>524.4</v>
      </c>
      <c r="I253" s="4">
        <v>515.72</v>
      </c>
      <c r="J253" s="22">
        <f t="shared" si="4"/>
        <v>8.67999999999995</v>
      </c>
    </row>
    <row r="254" spans="1:10" ht="15.75" outlineLevel="5" thickBot="1">
      <c r="A254" s="1"/>
      <c r="B254" s="1"/>
      <c r="C254" s="1"/>
      <c r="D254" s="1"/>
      <c r="E254" s="1" t="s">
        <v>233</v>
      </c>
      <c r="F254" s="1"/>
      <c r="G254" s="1"/>
      <c r="H254" s="5">
        <f>ROUND(SUM(H249:H253),5)</f>
        <v>5217.99</v>
      </c>
      <c r="I254" s="5">
        <f>ROUND(SUM(I249:I253),5)</f>
        <v>3140.45</v>
      </c>
      <c r="J254" s="23">
        <f t="shared" si="4"/>
        <v>2077.54</v>
      </c>
    </row>
    <row r="255" spans="1:10" ht="15.75" customHeight="1" outlineLevel="6">
      <c r="A255" s="1"/>
      <c r="B255" s="1"/>
      <c r="C255" s="1"/>
      <c r="D255" s="1" t="s">
        <v>234</v>
      </c>
      <c r="E255" s="1"/>
      <c r="F255" s="1"/>
      <c r="G255" s="1"/>
      <c r="H255" s="2">
        <f>ROUND(H248+H254,5)</f>
        <v>5217.99</v>
      </c>
      <c r="I255" s="2">
        <f>ROUND(I248+I254,5)</f>
        <v>3140.45</v>
      </c>
      <c r="J255" s="21">
        <f t="shared" si="4"/>
        <v>2077.54</v>
      </c>
    </row>
    <row r="256" spans="1:10" ht="26.25" customHeight="1" outlineLevel="6">
      <c r="A256" s="1"/>
      <c r="B256" s="1"/>
      <c r="C256" s="1"/>
      <c r="D256" s="1" t="s">
        <v>235</v>
      </c>
      <c r="E256" s="1"/>
      <c r="F256" s="1"/>
      <c r="G256" s="1"/>
      <c r="H256" s="2"/>
      <c r="I256" s="2"/>
      <c r="J256" s="21"/>
    </row>
    <row r="257" spans="1:10" outlineLevel="5">
      <c r="A257" s="1"/>
      <c r="B257" s="1"/>
      <c r="C257" s="1"/>
      <c r="D257" s="1"/>
      <c r="E257" s="1" t="s">
        <v>236</v>
      </c>
      <c r="F257" s="1"/>
      <c r="G257" s="1"/>
      <c r="H257" s="2"/>
      <c r="I257" s="2"/>
      <c r="J257" s="21"/>
    </row>
    <row r="258" spans="1:10" ht="14.25" customHeight="1" outlineLevel="4">
      <c r="A258" s="1"/>
      <c r="B258" s="1"/>
      <c r="C258" s="1"/>
      <c r="D258" s="1"/>
      <c r="E258" s="1"/>
      <c r="F258" s="1" t="s">
        <v>237</v>
      </c>
      <c r="G258" s="1"/>
      <c r="H258" s="2">
        <v>4566.2</v>
      </c>
      <c r="I258" s="2">
        <v>2199.71</v>
      </c>
      <c r="J258" s="21">
        <f t="shared" si="4"/>
        <v>2366.4899999999998</v>
      </c>
    </row>
    <row r="259" spans="1:10" ht="15.75" customHeight="1" outlineLevel="5">
      <c r="A259" s="1"/>
      <c r="B259" s="1"/>
      <c r="C259" s="1"/>
      <c r="D259" s="1"/>
      <c r="E259" s="1"/>
      <c r="F259" s="1" t="s">
        <v>238</v>
      </c>
      <c r="G259" s="1"/>
      <c r="H259" s="2">
        <v>1010</v>
      </c>
      <c r="I259" s="2">
        <v>775</v>
      </c>
      <c r="J259" s="21">
        <f t="shared" si="4"/>
        <v>235</v>
      </c>
    </row>
    <row r="260" spans="1:10" outlineLevel="5">
      <c r="A260" s="1"/>
      <c r="B260" s="1"/>
      <c r="C260" s="1"/>
      <c r="D260" s="1"/>
      <c r="E260" s="1"/>
      <c r="F260" s="1" t="s">
        <v>239</v>
      </c>
      <c r="G260" s="1"/>
      <c r="H260" s="2">
        <v>1371</v>
      </c>
      <c r="I260" s="2">
        <v>2364</v>
      </c>
      <c r="J260" s="21">
        <f t="shared" si="4"/>
        <v>-993</v>
      </c>
    </row>
    <row r="261" spans="1:10" outlineLevel="4">
      <c r="A261" s="1"/>
      <c r="B261" s="1"/>
      <c r="C261" s="1"/>
      <c r="D261" s="1"/>
      <c r="E261" s="1"/>
      <c r="F261" s="1" t="s">
        <v>240</v>
      </c>
      <c r="G261" s="1"/>
      <c r="H261" s="2"/>
      <c r="I261" s="2"/>
      <c r="J261" s="21"/>
    </row>
    <row r="262" spans="1:10" ht="18" customHeight="1" outlineLevel="3" thickBot="1">
      <c r="A262" s="1"/>
      <c r="B262" s="1"/>
      <c r="C262" s="1"/>
      <c r="D262" s="1"/>
      <c r="E262" s="1"/>
      <c r="F262" s="1"/>
      <c r="G262" s="1" t="s">
        <v>241</v>
      </c>
      <c r="H262" s="3">
        <v>3947.88</v>
      </c>
      <c r="I262" s="3">
        <v>3523.62</v>
      </c>
      <c r="J262" s="22">
        <f t="shared" si="4"/>
        <v>424.26000000000022</v>
      </c>
    </row>
    <row r="263" spans="1:10" ht="16.5" customHeight="1" outlineLevel="4">
      <c r="A263" s="1"/>
      <c r="B263" s="1"/>
      <c r="C263" s="1"/>
      <c r="D263" s="1"/>
      <c r="E263" s="1"/>
      <c r="F263" s="1" t="s">
        <v>242</v>
      </c>
      <c r="G263" s="1"/>
      <c r="H263" s="2">
        <f>ROUND(SUM(H261:H262),5)</f>
        <v>3947.88</v>
      </c>
      <c r="I263" s="2">
        <f>ROUND(SUM(I261:I262),5)</f>
        <v>3523.62</v>
      </c>
      <c r="J263" s="21">
        <f t="shared" si="4"/>
        <v>424.26000000000022</v>
      </c>
    </row>
    <row r="264" spans="1:10" outlineLevel="4">
      <c r="A264" s="1"/>
      <c r="B264" s="1"/>
      <c r="C264" s="1"/>
      <c r="D264" s="1"/>
      <c r="E264" s="1"/>
      <c r="F264" s="1" t="s">
        <v>243</v>
      </c>
      <c r="G264" s="1"/>
      <c r="H264" s="2"/>
      <c r="I264" s="2"/>
      <c r="J264" s="21"/>
    </row>
    <row r="265" spans="1:10" outlineLevel="4">
      <c r="A265" s="1"/>
      <c r="B265" s="1"/>
      <c r="C265" s="1"/>
      <c r="D265" s="1"/>
      <c r="E265" s="1"/>
      <c r="F265" s="1"/>
      <c r="G265" s="1" t="s">
        <v>244</v>
      </c>
      <c r="H265" s="2">
        <v>272610.51</v>
      </c>
      <c r="I265" s="2">
        <v>232256.06</v>
      </c>
      <c r="J265" s="21">
        <f t="shared" si="4"/>
        <v>40354.450000000012</v>
      </c>
    </row>
    <row r="266" spans="1:10" ht="15.75" outlineLevel="4" thickBot="1">
      <c r="A266" s="1"/>
      <c r="B266" s="1"/>
      <c r="C266" s="1"/>
      <c r="D266" s="1"/>
      <c r="E266" s="1"/>
      <c r="F266" s="1"/>
      <c r="G266" s="1" t="s">
        <v>245</v>
      </c>
      <c r="H266" s="4">
        <v>28625.77</v>
      </c>
      <c r="I266" s="4">
        <v>23017.19</v>
      </c>
      <c r="J266" s="22">
        <f t="shared" si="4"/>
        <v>5608.5800000000017</v>
      </c>
    </row>
    <row r="267" spans="1:10" ht="15.75" outlineLevel="5" thickBot="1">
      <c r="A267" s="1"/>
      <c r="B267" s="1"/>
      <c r="C267" s="1"/>
      <c r="D267" s="1"/>
      <c r="E267" s="1"/>
      <c r="F267" s="1" t="s">
        <v>246</v>
      </c>
      <c r="G267" s="1"/>
      <c r="H267" s="6">
        <f>ROUND(SUM(H264:H266),5)</f>
        <v>301236.28000000003</v>
      </c>
      <c r="I267" s="5">
        <f>ROUND(SUM(I264:I266),5)</f>
        <v>255273.25</v>
      </c>
      <c r="J267" s="23">
        <f t="shared" si="4"/>
        <v>45963.030000000028</v>
      </c>
    </row>
    <row r="268" spans="1:10" outlineLevel="5">
      <c r="A268" s="1"/>
      <c r="B268" s="1"/>
      <c r="C268" s="1"/>
      <c r="D268" s="1"/>
      <c r="E268" s="1" t="s">
        <v>247</v>
      </c>
      <c r="F268" s="1"/>
      <c r="G268" s="1"/>
      <c r="H268" s="6">
        <f>ROUND(SUM(H257:H260)+H263+H267,5)</f>
        <v>312131.36</v>
      </c>
      <c r="I268" s="2">
        <f>ROUND(SUM(I257:I260)+I263+I267,5)</f>
        <v>264135.58</v>
      </c>
      <c r="J268" s="21">
        <f t="shared" si="4"/>
        <v>47995.77999999997</v>
      </c>
    </row>
    <row r="269" spans="1:10" outlineLevel="5">
      <c r="A269" s="1"/>
      <c r="B269" s="1"/>
      <c r="C269" s="1"/>
      <c r="D269" s="1"/>
      <c r="E269" s="1"/>
      <c r="F269" s="1"/>
      <c r="G269" s="1"/>
      <c r="I269" s="2"/>
      <c r="J269" s="21"/>
    </row>
    <row r="270" spans="1:10" ht="15.75" outlineLevel="5" thickBot="1">
      <c r="J270" s="22"/>
    </row>
    <row r="271" spans="1:10" ht="15.75" outlineLevel="5" thickBot="1">
      <c r="A271" s="1"/>
      <c r="B271" s="1"/>
      <c r="C271" s="1" t="s">
        <v>287</v>
      </c>
      <c r="D271" s="1"/>
      <c r="E271" s="1"/>
      <c r="F271" s="1"/>
      <c r="G271" s="1"/>
      <c r="H271" s="5">
        <f>H110+H147+H182+H199+H226+H247+H255+H268</f>
        <v>1720862.9500000002</v>
      </c>
      <c r="I271" s="5">
        <f>I110+I147+I182+I199+I226+I247+I255+I268</f>
        <v>1516653.6</v>
      </c>
      <c r="J271" s="23">
        <f t="shared" si="4"/>
        <v>204209.35000000009</v>
      </c>
    </row>
    <row r="272" spans="1:10" outlineLevel="4">
      <c r="A272" s="1"/>
      <c r="B272" s="1" t="s">
        <v>288</v>
      </c>
      <c r="C272" s="1"/>
      <c r="D272" s="1"/>
      <c r="E272" s="1"/>
      <c r="F272" s="1"/>
      <c r="G272" s="1"/>
      <c r="H272" s="2">
        <f>H51-H271</f>
        <v>261637.79999999981</v>
      </c>
      <c r="I272" s="2">
        <f>I51-I271</f>
        <v>491236.44999999995</v>
      </c>
      <c r="J272" s="21">
        <f t="shared" si="4"/>
        <v>-229598.65000000014</v>
      </c>
    </row>
    <row r="273" spans="1:10" ht="18" customHeight="1" outlineLevel="5">
      <c r="J273" s="21"/>
    </row>
    <row r="274" spans="1:10" ht="15.75" outlineLevel="5" thickBot="1">
      <c r="B274" s="1" t="s">
        <v>248</v>
      </c>
      <c r="C274" s="1"/>
      <c r="D274" s="1"/>
      <c r="E274" s="1"/>
      <c r="F274" s="1"/>
      <c r="G274" s="1"/>
      <c r="H274" s="18">
        <v>261637.8</v>
      </c>
      <c r="I274" s="18">
        <f>I272-I279</f>
        <v>491236.44999999995</v>
      </c>
      <c r="J274" s="24">
        <f>H274-I274</f>
        <v>-229598.64999999997</v>
      </c>
    </row>
    <row r="275" spans="1:10" ht="15.75" outlineLevel="5" thickTop="1">
      <c r="A275" s="1"/>
      <c r="B275" s="1"/>
      <c r="C275" s="1"/>
      <c r="D275" s="1"/>
      <c r="E275" s="1"/>
      <c r="F275" s="1"/>
      <c r="G275" s="1"/>
      <c r="H275" s="2"/>
      <c r="J275" s="21"/>
    </row>
    <row r="276" spans="1:10" outlineLevel="5">
      <c r="H276" s="16"/>
      <c r="I276" s="2"/>
      <c r="J276" s="21"/>
    </row>
    <row r="277" spans="1:10" outlineLevel="4">
      <c r="H277" s="16"/>
      <c r="I277" s="2"/>
      <c r="J277" s="21"/>
    </row>
    <row r="278" spans="1:10" ht="30" customHeight="1" outlineLevel="5">
      <c r="A278" s="1"/>
      <c r="B278" s="1"/>
      <c r="C278" s="1"/>
      <c r="D278" s="1"/>
      <c r="E278" s="1"/>
      <c r="F278" s="1"/>
      <c r="G278" s="1"/>
      <c r="H278" s="4"/>
      <c r="I278" s="4"/>
      <c r="J278" s="25"/>
    </row>
    <row r="279" spans="1:10" outlineLevel="5">
      <c r="A279" s="1"/>
      <c r="B279" s="1"/>
      <c r="C279" s="1"/>
      <c r="D279" s="1"/>
      <c r="E279" s="1"/>
      <c r="F279" s="1"/>
      <c r="G279" s="1"/>
      <c r="H279" s="4"/>
      <c r="I279" s="4"/>
      <c r="J279" s="25"/>
    </row>
    <row r="280" spans="1:10" outlineLevel="4">
      <c r="B280" s="1"/>
      <c r="C280" s="1"/>
      <c r="D280" s="1"/>
      <c r="E280" s="1"/>
      <c r="F280" s="1"/>
      <c r="G280" s="1"/>
      <c r="H280" s="4"/>
      <c r="I280" s="4"/>
      <c r="J280" s="21"/>
    </row>
    <row r="281" spans="1:10" ht="30" customHeight="1" outlineLevel="3"/>
    <row r="282" spans="1:10" ht="30" customHeight="1" outlineLevel="4"/>
    <row r="283" spans="1:10" outlineLevel="5"/>
    <row r="284" spans="1:10" outlineLevel="5"/>
    <row r="285" spans="1:10" outlineLevel="5"/>
    <row r="286" spans="1:10" outlineLevel="5">
      <c r="J286" s="7"/>
    </row>
    <row r="287" spans="1:10" outlineLevel="5"/>
    <row r="288" spans="1:10" outlineLevel="4"/>
    <row r="289" ht="30" customHeight="1" outlineLevel="3"/>
    <row r="290" ht="30" customHeight="1" outlineLevel="4"/>
    <row r="291" outlineLevel="5"/>
    <row r="292" outlineLevel="5"/>
    <row r="293" outlineLevel="5"/>
    <row r="294" outlineLevel="5"/>
    <row r="295" outlineLevel="6"/>
    <row r="296" outlineLevel="6"/>
    <row r="297" outlineLevel="5"/>
    <row r="298" ht="30" customHeight="1" outlineLevel="6"/>
    <row r="299" outlineLevel="6"/>
    <row r="300" outlineLevel="6"/>
    <row r="301" outlineLevel="5"/>
    <row r="302" ht="30" customHeight="1" outlineLevel="4"/>
    <row r="303" ht="30" customHeight="1" outlineLevel="3"/>
    <row r="304" ht="30" customHeight="1" outlineLevel="2"/>
    <row r="305" spans="10:10" ht="30" customHeight="1" outlineLevel="1"/>
    <row r="306" spans="10:10" ht="30" customHeight="1" outlineLevel="2"/>
    <row r="307" spans="10:10" outlineLevel="3"/>
    <row r="308" spans="10:10" outlineLevel="3"/>
    <row r="309" spans="10:10" outlineLevel="2"/>
    <row r="310" spans="10:10" ht="30" customHeight="1" outlineLevel="1"/>
    <row r="311" spans="10:10" s="7" customFormat="1" ht="30" customHeight="1">
      <c r="J311"/>
    </row>
  </sheetData>
  <pageMargins left="0.7" right="0.7" top="1.23" bottom="0.75" header="0.25" footer="0.3"/>
  <pageSetup orientation="portrait" r:id="rId1"/>
  <headerFooter>
    <oddHeader>&amp;L&amp;"Arial,Bold"&amp;8 9:02 AM
 11/23/10
 Accrual Basis&amp;C&amp;"Arial,Bold"&amp;12 Town of Dewey Beach
&amp;14 Profit &amp;&amp; Loss
&amp;10 YTD Comparison
April- October 2010 and 2009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QuickBooks Export Tips</vt:lpstr>
      <vt:lpstr>Sheet1</vt:lpstr>
      <vt:lpstr>Sheet2</vt:lpstr>
      <vt:lpstr>Sheet3</vt:lpstr>
      <vt:lpstr>Sheet1!Print_Titles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2010-11-23T20:43:05Z</cp:lastPrinted>
  <dcterms:created xsi:type="dcterms:W3CDTF">2010-11-23T14:02:43Z</dcterms:created>
  <dcterms:modified xsi:type="dcterms:W3CDTF">2010-11-23T21:07:48Z</dcterms:modified>
</cp:coreProperties>
</file>