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21" i="1"/>
  <c r="K13"/>
  <c r="B41"/>
  <c r="L47"/>
  <c r="K41"/>
  <c r="L36"/>
  <c r="C37"/>
  <c r="L25"/>
  <c r="K25"/>
  <c r="B25"/>
  <c r="L13"/>
  <c r="K47"/>
  <c r="L41"/>
  <c r="L37"/>
  <c r="K37"/>
  <c r="L29"/>
  <c r="K29"/>
  <c r="K33"/>
  <c r="B33"/>
  <c r="D43"/>
  <c r="L33"/>
  <c r="L21"/>
  <c r="B47"/>
  <c r="M54"/>
  <c r="D54"/>
  <c r="K15"/>
  <c r="L15"/>
  <c r="L51" l="1"/>
  <c r="L52" s="1"/>
  <c r="L56" s="1"/>
  <c r="L57" s="1"/>
  <c r="K51"/>
  <c r="K52" s="1"/>
  <c r="K56" s="1"/>
  <c r="K57" s="1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M57" l="1"/>
  <c r="H5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C56" s="1"/>
  <c r="C57" s="1"/>
  <c r="B51"/>
  <c r="B52" s="1"/>
  <c r="B56" l="1"/>
  <c r="D56" s="1"/>
  <c r="D51"/>
  <c r="D52" s="1"/>
  <c r="J52"/>
  <c r="J51"/>
  <c r="M12"/>
  <c r="M13" s="1"/>
  <c r="M28"/>
  <c r="M29" s="1"/>
  <c r="M40"/>
  <c r="M41" s="1"/>
  <c r="B57" l="1"/>
  <c r="D57" s="1"/>
  <c r="M56"/>
  <c r="M51" l="1"/>
  <c r="M52" s="1"/>
</calcChain>
</file>

<file path=xl/sharedStrings.xml><?xml version="1.0" encoding="utf-8"?>
<sst xmlns="http://schemas.openxmlformats.org/spreadsheetml/2006/main" count="60" uniqueCount="49">
  <si>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</si>
  <si>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</si>
  <si>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</si>
  <si>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</si>
  <si>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</si>
  <si>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</si>
  <si>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</si>
  <si>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</si>
  <si>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</si>
  <si>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</si>
  <si>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</si>
  <si>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</si>
  <si>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</si>
  <si>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</si>
  <si>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</si>
  <si>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</si>
  <si>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</si>
  <si>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</si>
  <si>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</si>
  <si>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</si>
  <si>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</si>
  <si>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</si>
  <si>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</si>
  <si>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</si>
  <si>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</si>
  <si>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</si>
  <si>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</si>
  <si>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</si>
  <si>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</si>
  <si>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</si>
  <si>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</si>
  <si>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</si>
  <si>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</si>
  <si>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</si>
  <si>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</si>
  <si>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</si>
  <si>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</si>
  <si>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</si>
  <si>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</si>
  <si>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</si>
  <si>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</si>
  <si>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</si>
  <si>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</si>
  <si>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</si>
  <si>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 xml:space="preserve">Total Net Income w/Property </t>
  </si>
  <si>
    <t>Financial Summary: October 2015</t>
  </si>
  <si>
    <t>Oct. 2015</t>
  </si>
  <si>
    <t>Ytd Apr-Oct. 2015</t>
  </si>
  <si>
    <t>Ytd Apr-Oct. 2015 Budget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</si>
</sst>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16" fontId="1" fillId="0" borderId="0" xfId="0" quotePrefix="1" applyNumberFormat="1" applyFont="1" applyAlignment="1">
      <alignment horizontal="center"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20" workbookViewId="0">
      <selection activeCell="B57" sqref="B57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45</v>
      </c>
      <c r="H2" s="15" t="s">
        <v>40</v>
      </c>
      <c r="I2" s="14"/>
      <c r="L2" s="21" t="s">
        <v>40</v>
      </c>
    </row>
    <row r="3" spans="2:13" ht="13.5" customHeight="1">
      <c r="B3" s="13"/>
      <c r="K3" s="13"/>
    </row>
    <row r="4" spans="2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47</v>
      </c>
      <c r="L4" s="22" t="s">
        <v>48</v>
      </c>
      <c r="M4" s="4" t="s">
        <v>1</v>
      </c>
    </row>
    <row r="5" spans="2:13" ht="6" customHeight="1">
      <c r="K5" t="s">
        <v>40</v>
      </c>
    </row>
    <row r="6" spans="2:13">
      <c r="B6" s="9">
        <v>25920</v>
      </c>
      <c r="C6" s="9">
        <v>19189</v>
      </c>
      <c r="D6" s="9">
        <f>B6-C6</f>
        <v>6731</v>
      </c>
      <c r="F6" t="s">
        <v>3</v>
      </c>
      <c r="G6" t="s">
        <v>40</v>
      </c>
      <c r="H6" s="9"/>
      <c r="I6" s="9"/>
      <c r="J6" s="9">
        <f>H6-I6</f>
        <v>0</v>
      </c>
      <c r="K6" s="9">
        <v>354095</v>
      </c>
      <c r="L6" s="9">
        <v>230700</v>
      </c>
      <c r="M6" s="9">
        <f>K6-L6</f>
        <v>123395</v>
      </c>
    </row>
    <row r="7" spans="2:13">
      <c r="B7" s="9">
        <v>385065</v>
      </c>
      <c r="C7" s="9">
        <v>336972</v>
      </c>
      <c r="D7" s="9">
        <f t="shared" ref="D7:D11" si="0">B7-C7</f>
        <v>48093</v>
      </c>
      <c r="F7" t="s">
        <v>4</v>
      </c>
      <c r="H7" s="9"/>
      <c r="I7" s="9"/>
      <c r="J7" s="9">
        <f t="shared" ref="J7:J12" si="1">H7-I7</f>
        <v>0</v>
      </c>
      <c r="K7" s="9">
        <v>445010</v>
      </c>
      <c r="L7" s="9">
        <v>372166</v>
      </c>
      <c r="M7" s="9">
        <f t="shared" ref="M7:M11" si="2">K7-L7</f>
        <v>72844</v>
      </c>
    </row>
    <row r="8" spans="2:13" ht="36.75" customHeight="1">
      <c r="B8" s="9">
        <v>2159</v>
      </c>
      <c r="C8" s="9">
        <v>5943</v>
      </c>
      <c r="D8" s="9">
        <f t="shared" si="0"/>
        <v>-3784</v>
      </c>
      <c r="F8" t="s">
        <v>5</v>
      </c>
      <c r="H8" s="9"/>
      <c r="I8" s="9"/>
      <c r="J8" s="9">
        <f t="shared" si="1"/>
        <v>0</v>
      </c>
      <c r="K8" s="9">
        <v>175171</v>
      </c>
      <c r="L8" s="9">
        <v>168550</v>
      </c>
      <c r="M8" s="9">
        <f t="shared" si="2"/>
        <v>6621</v>
      </c>
    </row>
    <row r="9" spans="2:13">
      <c r="B9" s="9">
        <v>0</v>
      </c>
      <c r="C9" s="9">
        <v>0</v>
      </c>
      <c r="D9" s="9">
        <f t="shared" si="0"/>
        <v>0</v>
      </c>
      <c r="F9" t="s">
        <v>6</v>
      </c>
      <c r="H9" s="9"/>
      <c r="I9" s="9"/>
      <c r="J9" s="9">
        <f t="shared" si="1"/>
        <v>0</v>
      </c>
      <c r="K9" s="9">
        <v>567523</v>
      </c>
      <c r="L9" s="9">
        <v>525000</v>
      </c>
      <c r="M9" s="9">
        <f t="shared" si="2"/>
        <v>42523</v>
      </c>
    </row>
    <row r="10" spans="2:13">
      <c r="B10" s="9">
        <v>5774</v>
      </c>
      <c r="C10" s="9">
        <v>0</v>
      </c>
      <c r="D10" s="9">
        <f t="shared" si="0"/>
        <v>5774</v>
      </c>
      <c r="F10" t="s">
        <v>7</v>
      </c>
      <c r="H10" s="9"/>
      <c r="I10" s="9"/>
      <c r="J10" s="9">
        <f t="shared" si="1"/>
        <v>0</v>
      </c>
      <c r="K10" s="9">
        <v>205834</v>
      </c>
      <c r="L10" s="9">
        <v>169160</v>
      </c>
      <c r="M10" s="9">
        <f t="shared" si="2"/>
        <v>36674</v>
      </c>
    </row>
    <row r="11" spans="2:13">
      <c r="B11" s="9">
        <v>29708</v>
      </c>
      <c r="C11" s="9">
        <v>28372</v>
      </c>
      <c r="D11" s="9">
        <f t="shared" si="0"/>
        <v>1336</v>
      </c>
      <c r="F11" t="s">
        <v>8</v>
      </c>
      <c r="H11" s="9"/>
      <c r="I11" s="9"/>
      <c r="J11" s="9">
        <f t="shared" si="1"/>
        <v>0</v>
      </c>
      <c r="K11" s="9">
        <v>338741</v>
      </c>
      <c r="L11" s="9">
        <v>376222</v>
      </c>
      <c r="M11" s="9">
        <f t="shared" si="2"/>
        <v>-37481</v>
      </c>
    </row>
    <row r="12" spans="2:13">
      <c r="B12" s="9">
        <v>60915</v>
      </c>
      <c r="C12" s="9">
        <v>72764</v>
      </c>
      <c r="D12" s="9">
        <f>B12-C12</f>
        <v>-11849</v>
      </c>
      <c r="F12" t="s">
        <v>9</v>
      </c>
      <c r="H12" s="9"/>
      <c r="I12" s="9"/>
      <c r="J12" s="9">
        <f t="shared" si="1"/>
        <v>0</v>
      </c>
      <c r="K12" s="9">
        <v>311199</v>
      </c>
      <c r="L12" s="9">
        <v>294713</v>
      </c>
      <c r="M12" s="9">
        <f>K12-L12</f>
        <v>16486</v>
      </c>
    </row>
    <row r="13" spans="2:13" ht="18.75">
      <c r="B13" s="10">
        <f>SUM(B6:B12)</f>
        <v>509541</v>
      </c>
      <c r="C13" s="10">
        <f t="shared" ref="C13:D13" si="3">SUM(C6:C12)</f>
        <v>463240</v>
      </c>
      <c r="D13" s="10">
        <f t="shared" si="3"/>
        <v>46301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2397573</v>
      </c>
      <c r="L13" s="10">
        <f t="shared" ref="L13" si="6">SUM(L6:L12)</f>
        <v>2136511</v>
      </c>
      <c r="M13" s="10">
        <f t="shared" ref="M13" si="7">SUM(M6:M12)</f>
        <v>261062</v>
      </c>
    </row>
    <row r="14" spans="2:13" ht="13.5" customHeight="1"/>
    <row r="15" spans="2:13" s="5" customFormat="1" ht="30">
      <c r="B15" s="2" t="str">
        <f>B4</f>
        <v>Oct.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Ytd Apr-Oct. 2015</v>
      </c>
      <c r="L15" s="22" t="str">
        <f>L4</f>
        <v>Ytd Apr-Oct. 2015 Budget</v>
      </c>
      <c r="M15" s="4" t="s">
        <v>1</v>
      </c>
    </row>
    <row r="16" spans="2:13" ht="9" customHeight="1"/>
    <row r="17" spans="1:13">
      <c r="B17" s="9">
        <v>0</v>
      </c>
      <c r="C17" s="9">
        <v>4185</v>
      </c>
      <c r="D17" s="9">
        <f t="shared" ref="D17:D20" si="8">B17-C17</f>
        <v>-4185</v>
      </c>
      <c r="F17" t="s">
        <v>12</v>
      </c>
      <c r="H17" s="9"/>
      <c r="I17" s="9"/>
      <c r="J17" s="9">
        <f t="shared" ref="J17:J20" si="9">H17-I17</f>
        <v>0</v>
      </c>
      <c r="K17" s="9">
        <v>43895</v>
      </c>
      <c r="L17" s="9">
        <v>44110</v>
      </c>
      <c r="M17" s="9">
        <f t="shared" ref="M17:M20" si="10">K17-L17</f>
        <v>-215</v>
      </c>
    </row>
    <row r="18" spans="1:13">
      <c r="B18" s="9">
        <v>0</v>
      </c>
      <c r="C18" s="9">
        <v>6250</v>
      </c>
      <c r="D18" s="9">
        <f t="shared" si="8"/>
        <v>-6250</v>
      </c>
      <c r="F18" t="s">
        <v>13</v>
      </c>
      <c r="H18" s="9"/>
      <c r="I18" s="9"/>
      <c r="J18" s="9">
        <f t="shared" si="9"/>
        <v>0</v>
      </c>
      <c r="K18" s="9">
        <v>62446</v>
      </c>
      <c r="L18" s="9">
        <v>43750</v>
      </c>
      <c r="M18" s="9">
        <f t="shared" si="10"/>
        <v>18696</v>
      </c>
    </row>
    <row r="19" spans="1:13">
      <c r="B19" s="9">
        <v>22812</v>
      </c>
      <c r="C19" s="9">
        <v>21934</v>
      </c>
      <c r="D19" s="9">
        <f t="shared" si="8"/>
        <v>878</v>
      </c>
      <c r="F19" t="s">
        <v>14</v>
      </c>
      <c r="H19" s="9"/>
      <c r="I19" s="9"/>
      <c r="J19" s="9">
        <f t="shared" si="9"/>
        <v>0</v>
      </c>
      <c r="K19" s="9">
        <v>167397</v>
      </c>
      <c r="L19" s="9">
        <v>156419</v>
      </c>
      <c r="M19" s="9">
        <f t="shared" si="10"/>
        <v>10978</v>
      </c>
    </row>
    <row r="20" spans="1:13">
      <c r="B20" s="9">
        <v>22328</v>
      </c>
      <c r="C20" s="9">
        <v>21805</v>
      </c>
      <c r="D20" s="9">
        <f t="shared" si="8"/>
        <v>523</v>
      </c>
      <c r="F20" t="s">
        <v>15</v>
      </c>
      <c r="H20" s="9"/>
      <c r="I20" s="9"/>
      <c r="J20" s="9">
        <f t="shared" si="9"/>
        <v>0</v>
      </c>
      <c r="K20" s="9">
        <v>203511</v>
      </c>
      <c r="L20" s="9">
        <v>195228</v>
      </c>
      <c r="M20" s="9">
        <f t="shared" si="10"/>
        <v>8283</v>
      </c>
    </row>
    <row r="21" spans="1:13" s="8" customFormat="1" ht="15.75">
      <c r="B21" s="11">
        <f>SUM(B17:B20)</f>
        <v>45140</v>
      </c>
      <c r="C21" s="11">
        <f t="shared" ref="C21:D21" si="11">SUM(C17:C20)</f>
        <v>54174</v>
      </c>
      <c r="D21" s="11">
        <f t="shared" si="11"/>
        <v>-9034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477249</v>
      </c>
      <c r="L21" s="11">
        <f t="shared" ref="L21" si="14">SUM(L17:L20)</f>
        <v>439507</v>
      </c>
      <c r="M21" s="11">
        <f t="shared" ref="M21" si="15">SUM(M17:M20)</f>
        <v>37742</v>
      </c>
    </row>
    <row r="22" spans="1:13" ht="12" customHeight="1">
      <c r="H22" s="12"/>
      <c r="I22" s="12"/>
      <c r="J22" s="12"/>
    </row>
    <row r="23" spans="1:13">
      <c r="B23" s="9">
        <v>63212</v>
      </c>
      <c r="C23" s="9">
        <v>67468</v>
      </c>
      <c r="D23" s="9">
        <f t="shared" ref="D23:D24" si="16">B23-C23</f>
        <v>-4256</v>
      </c>
      <c r="F23" t="s">
        <v>17</v>
      </c>
      <c r="H23" s="9"/>
      <c r="I23" s="9"/>
      <c r="J23" s="9">
        <f t="shared" ref="J23:J24" si="17">H23-I23</f>
        <v>0</v>
      </c>
      <c r="K23" s="9">
        <v>441805</v>
      </c>
      <c r="L23" s="9">
        <v>493758</v>
      </c>
      <c r="M23" s="9">
        <f t="shared" ref="M23:M24" si="18">K23-L23</f>
        <v>-51953</v>
      </c>
    </row>
    <row r="24" spans="1:13">
      <c r="B24" s="9">
        <v>22494</v>
      </c>
      <c r="C24" s="9">
        <v>25395</v>
      </c>
      <c r="D24" s="9">
        <f t="shared" si="16"/>
        <v>-2901</v>
      </c>
      <c r="F24" t="s">
        <v>18</v>
      </c>
      <c r="H24" s="9"/>
      <c r="I24" s="9"/>
      <c r="J24" s="9">
        <f t="shared" si="17"/>
        <v>0</v>
      </c>
      <c r="K24" s="9">
        <v>181608</v>
      </c>
      <c r="L24" s="9">
        <v>176868</v>
      </c>
      <c r="M24" s="9">
        <f t="shared" si="18"/>
        <v>4740</v>
      </c>
    </row>
    <row r="25" spans="1:13" s="8" customFormat="1" ht="15.75">
      <c r="B25" s="11">
        <f t="shared" ref="B25:D25" si="19">B24+B23</f>
        <v>85706</v>
      </c>
      <c r="C25" s="11">
        <f t="shared" si="19"/>
        <v>92863</v>
      </c>
      <c r="D25" s="11">
        <f t="shared" si="19"/>
        <v>-7157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623413</v>
      </c>
      <c r="L25" s="11">
        <f t="shared" si="21"/>
        <v>670626</v>
      </c>
      <c r="M25" s="11">
        <f t="shared" ref="M25" si="22">M24+M23</f>
        <v>-47213</v>
      </c>
    </row>
    <row r="26" spans="1:13" ht="12" customHeight="1">
      <c r="H26" s="12"/>
      <c r="I26" s="12"/>
      <c r="J26" s="12"/>
    </row>
    <row r="27" spans="1:13">
      <c r="A27" t="s">
        <v>40</v>
      </c>
      <c r="B27" s="9">
        <v>8515</v>
      </c>
      <c r="C27" s="9">
        <v>7212</v>
      </c>
      <c r="D27" s="9">
        <f t="shared" ref="D27:D28" si="23">B27-C27</f>
        <v>1303</v>
      </c>
      <c r="F27" t="s">
        <v>20</v>
      </c>
      <c r="H27" s="9"/>
      <c r="I27" s="9"/>
      <c r="J27" s="9">
        <f t="shared" ref="J27:J28" si="24">H27-I27</f>
        <v>0</v>
      </c>
      <c r="K27" s="9">
        <v>48035</v>
      </c>
      <c r="L27" s="9">
        <v>42878</v>
      </c>
      <c r="M27" s="9">
        <f t="shared" ref="M27:M28" si="25">K27-L27</f>
        <v>5157</v>
      </c>
    </row>
    <row r="28" spans="1:13">
      <c r="B28" s="9">
        <v>2521</v>
      </c>
      <c r="C28" s="9">
        <v>3036</v>
      </c>
      <c r="D28" s="9">
        <f t="shared" si="23"/>
        <v>-515</v>
      </c>
      <c r="F28" t="s">
        <v>21</v>
      </c>
      <c r="H28" s="9"/>
      <c r="I28" s="9"/>
      <c r="J28" s="9">
        <f t="shared" si="24"/>
        <v>0</v>
      </c>
      <c r="K28" s="9">
        <v>31271</v>
      </c>
      <c r="L28" s="9">
        <v>29335</v>
      </c>
      <c r="M28" s="9">
        <f t="shared" si="25"/>
        <v>1936</v>
      </c>
    </row>
    <row r="29" spans="1:13" s="8" customFormat="1" ht="15.75">
      <c r="B29" s="11">
        <f>SUM(B27:B28)</f>
        <v>11036</v>
      </c>
      <c r="C29" s="11">
        <f>SUM(C27:C28)</f>
        <v>10248</v>
      </c>
      <c r="D29" s="11">
        <f>D28+D27</f>
        <v>788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79306</v>
      </c>
      <c r="L29" s="11">
        <f>SUM(L27:L28)</f>
        <v>72213</v>
      </c>
      <c r="M29" s="11">
        <f>M28+M27</f>
        <v>7093</v>
      </c>
    </row>
    <row r="30" spans="1:13" ht="12" customHeight="1">
      <c r="H30" s="12"/>
      <c r="I30" s="12"/>
      <c r="J30" s="12"/>
    </row>
    <row r="31" spans="1:13">
      <c r="B31" s="9">
        <v>4528</v>
      </c>
      <c r="C31" s="9">
        <v>5151</v>
      </c>
      <c r="D31" s="9">
        <f t="shared" ref="D31:D32" si="26">B31-C31</f>
        <v>-623</v>
      </c>
      <c r="F31" t="s">
        <v>23</v>
      </c>
      <c r="H31" s="9"/>
      <c r="I31" s="9"/>
      <c r="J31" s="9">
        <f t="shared" ref="J31:J32" si="27">H31-I31</f>
        <v>0</v>
      </c>
      <c r="K31" s="9">
        <v>33731</v>
      </c>
      <c r="L31" s="9">
        <v>35735</v>
      </c>
      <c r="M31" s="9">
        <f t="shared" ref="M31:M32" si="28">K31-L31</f>
        <v>-2004</v>
      </c>
    </row>
    <row r="32" spans="1:13">
      <c r="B32" s="9">
        <v>199</v>
      </c>
      <c r="C32" s="9">
        <v>452</v>
      </c>
      <c r="D32" s="9">
        <f t="shared" si="26"/>
        <v>-253</v>
      </c>
      <c r="F32" t="s">
        <v>24</v>
      </c>
      <c r="H32" s="9"/>
      <c r="I32" s="9"/>
      <c r="J32" s="9">
        <f t="shared" si="27"/>
        <v>0</v>
      </c>
      <c r="K32" s="9">
        <v>1950</v>
      </c>
      <c r="L32" s="9">
        <v>2957</v>
      </c>
      <c r="M32" s="9">
        <f t="shared" si="28"/>
        <v>-1007</v>
      </c>
    </row>
    <row r="33" spans="2:13" s="8" customFormat="1" ht="15.75">
      <c r="B33" s="11">
        <f t="shared" ref="B33:C33" si="29">B32+B31</f>
        <v>4727</v>
      </c>
      <c r="C33" s="11">
        <f t="shared" si="29"/>
        <v>5603</v>
      </c>
      <c r="D33" s="11">
        <f t="shared" ref="D33" si="30">D32+D31</f>
        <v>-876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35681</v>
      </c>
      <c r="L33" s="11">
        <f t="shared" si="32"/>
        <v>38692</v>
      </c>
      <c r="M33" s="11">
        <f t="shared" ref="M33" si="33">M32+M31</f>
        <v>-3011</v>
      </c>
    </row>
    <row r="34" spans="2:13" ht="12" customHeight="1">
      <c r="H34" s="12"/>
      <c r="I34" s="12"/>
      <c r="J34" s="12"/>
    </row>
    <row r="35" spans="2:13">
      <c r="B35" s="9">
        <v>414</v>
      </c>
      <c r="C35" s="9">
        <v>557</v>
      </c>
      <c r="D35" s="9">
        <f t="shared" ref="D35:D36" si="34">B35-C35</f>
        <v>-143</v>
      </c>
      <c r="F35" t="s">
        <v>26</v>
      </c>
      <c r="H35" s="9"/>
      <c r="I35" s="9"/>
      <c r="J35" s="9">
        <f t="shared" ref="J35:J36" si="35">H35-I35</f>
        <v>0</v>
      </c>
      <c r="K35" s="9">
        <v>322007</v>
      </c>
      <c r="L35" s="9">
        <v>299893</v>
      </c>
      <c r="M35" s="9">
        <f t="shared" ref="M35:M36" si="36">K35-L35</f>
        <v>22114</v>
      </c>
    </row>
    <row r="36" spans="2:13">
      <c r="B36" s="9">
        <v>2890</v>
      </c>
      <c r="C36" s="9">
        <v>1606</v>
      </c>
      <c r="D36" s="9">
        <f t="shared" si="34"/>
        <v>1284</v>
      </c>
      <c r="F36" t="s">
        <v>27</v>
      </c>
      <c r="H36" s="9"/>
      <c r="I36" s="9"/>
      <c r="J36" s="9">
        <f t="shared" si="35"/>
        <v>0</v>
      </c>
      <c r="K36" s="9">
        <v>21394</v>
      </c>
      <c r="L36" s="9">
        <f>321037-299893</f>
        <v>21144</v>
      </c>
      <c r="M36" s="9">
        <f t="shared" si="36"/>
        <v>250</v>
      </c>
    </row>
    <row r="37" spans="2:13" s="8" customFormat="1" ht="15.75">
      <c r="B37" s="11">
        <f>B36+B35</f>
        <v>3304</v>
      </c>
      <c r="C37" s="11">
        <f>C36+C35</f>
        <v>2163</v>
      </c>
      <c r="D37" s="11">
        <f t="shared" ref="D37" si="37">D36+D35</f>
        <v>1141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343401</v>
      </c>
      <c r="L37" s="11">
        <f>L36+L35</f>
        <v>321037</v>
      </c>
      <c r="M37" s="11">
        <f t="shared" ref="M37" si="40">M36+M35</f>
        <v>22364</v>
      </c>
    </row>
    <row r="38" spans="2:13" ht="12" customHeight="1">
      <c r="H38" s="12"/>
      <c r="I38" s="12"/>
      <c r="J38" s="12"/>
    </row>
    <row r="39" spans="2:13">
      <c r="B39" s="9">
        <v>5129</v>
      </c>
      <c r="C39" s="9">
        <v>5023</v>
      </c>
      <c r="D39" s="9">
        <f t="shared" ref="D39:D40" si="41">B39-C39</f>
        <v>106</v>
      </c>
      <c r="F39" t="s">
        <v>29</v>
      </c>
      <c r="H39" s="9"/>
      <c r="I39" s="9"/>
      <c r="J39" s="9">
        <f t="shared" ref="J39:J40" si="42">H39-I39</f>
        <v>0</v>
      </c>
      <c r="K39" s="9">
        <v>37093</v>
      </c>
      <c r="L39" s="9">
        <v>37728</v>
      </c>
      <c r="M39" s="9">
        <f t="shared" ref="M39:M40" si="43">K39-L39</f>
        <v>-635</v>
      </c>
    </row>
    <row r="40" spans="2:13">
      <c r="B40" s="9">
        <v>1995</v>
      </c>
      <c r="C40" s="9">
        <v>441</v>
      </c>
      <c r="D40" s="9">
        <f t="shared" si="41"/>
        <v>1554</v>
      </c>
      <c r="F40" t="s">
        <v>30</v>
      </c>
      <c r="H40" s="9"/>
      <c r="I40" s="9"/>
      <c r="J40" s="9">
        <f t="shared" si="42"/>
        <v>0</v>
      </c>
      <c r="K40" s="9">
        <v>4815</v>
      </c>
      <c r="L40" s="9">
        <v>5102</v>
      </c>
      <c r="M40" s="9">
        <f t="shared" si="43"/>
        <v>-287</v>
      </c>
    </row>
    <row r="41" spans="2:13" s="8" customFormat="1" ht="15.75">
      <c r="B41" s="11">
        <f>B40+B39</f>
        <v>7124</v>
      </c>
      <c r="C41" s="11">
        <f t="shared" ref="C41" si="44">C40+C39</f>
        <v>5464</v>
      </c>
      <c r="D41" s="11">
        <f t="shared" ref="D41" si="45">D40+D39</f>
        <v>1660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41908</v>
      </c>
      <c r="L41" s="11">
        <f t="shared" ref="L41" si="48">L40+L39</f>
        <v>42830</v>
      </c>
      <c r="M41" s="11">
        <f t="shared" ref="M41" si="49">M40+M39</f>
        <v>-922</v>
      </c>
    </row>
    <row r="42" spans="2:13" ht="12" customHeight="1">
      <c r="H42" s="12"/>
      <c r="I42" s="12"/>
      <c r="J42" s="12"/>
    </row>
    <row r="43" spans="2:13" s="8" customFormat="1" ht="15.75">
      <c r="B43" s="11">
        <v>1179</v>
      </c>
      <c r="C43" s="11">
        <v>620</v>
      </c>
      <c r="D43" s="11">
        <f>B43-C43</f>
        <v>559</v>
      </c>
      <c r="F43" s="8" t="s">
        <v>37</v>
      </c>
      <c r="H43" s="11"/>
      <c r="I43" s="11"/>
      <c r="J43" s="11">
        <f>H43-I43</f>
        <v>0</v>
      </c>
      <c r="K43" s="11">
        <v>5019</v>
      </c>
      <c r="L43" s="11">
        <v>4655</v>
      </c>
      <c r="M43" s="11">
        <f>K43-L43</f>
        <v>364</v>
      </c>
    </row>
    <row r="44" spans="2:13" ht="12" customHeight="1">
      <c r="H44" s="12"/>
      <c r="I44" s="12"/>
      <c r="J44" s="12"/>
    </row>
    <row r="45" spans="2:13">
      <c r="B45" s="9">
        <v>11293</v>
      </c>
      <c r="C45" s="9">
        <v>8421</v>
      </c>
      <c r="D45" s="9">
        <f t="shared" ref="D45:D46" si="50">B45-C45</f>
        <v>2872</v>
      </c>
      <c r="F45" t="s">
        <v>32</v>
      </c>
      <c r="H45" s="9"/>
      <c r="I45" s="9"/>
      <c r="J45" s="9">
        <f t="shared" ref="J45:J46" si="51">H45-I45</f>
        <v>0</v>
      </c>
      <c r="K45" s="9">
        <v>281703</v>
      </c>
      <c r="L45" s="9">
        <v>294297</v>
      </c>
      <c r="M45" s="9">
        <f t="shared" ref="M45:M46" si="52">K45-L45</f>
        <v>-12594</v>
      </c>
    </row>
    <row r="46" spans="2:13">
      <c r="B46" s="9">
        <v>1183</v>
      </c>
      <c r="C46" s="9">
        <v>2441</v>
      </c>
      <c r="D46" s="9">
        <f t="shared" si="50"/>
        <v>-1258</v>
      </c>
      <c r="F46" t="s">
        <v>33</v>
      </c>
      <c r="H46" s="9"/>
      <c r="I46" s="9"/>
      <c r="J46" s="9">
        <f t="shared" si="51"/>
        <v>0</v>
      </c>
      <c r="K46" s="9">
        <v>9699</v>
      </c>
      <c r="L46" s="9">
        <v>14620</v>
      </c>
      <c r="M46" s="9">
        <f t="shared" si="52"/>
        <v>-4921</v>
      </c>
    </row>
    <row r="47" spans="2:13" s="8" customFormat="1" ht="15.75">
      <c r="B47" s="11">
        <f t="shared" ref="B47:C47" si="53">B46+B45</f>
        <v>12476</v>
      </c>
      <c r="C47" s="11">
        <f t="shared" si="53"/>
        <v>10862</v>
      </c>
      <c r="D47" s="11">
        <f t="shared" ref="D47" si="54">D46+D45</f>
        <v>1614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291402</v>
      </c>
      <c r="L47" s="11">
        <f t="shared" si="56"/>
        <v>308917</v>
      </c>
      <c r="M47" s="11">
        <f t="shared" ref="M47" si="57">M46+M45</f>
        <v>-17515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8084</v>
      </c>
      <c r="C49" s="11">
        <v>450</v>
      </c>
      <c r="D49" s="11">
        <f>B49-C49</f>
        <v>7634</v>
      </c>
      <c r="F49" s="8" t="s">
        <v>38</v>
      </c>
      <c r="H49" s="11"/>
      <c r="I49" s="11"/>
      <c r="J49" s="11">
        <f>H49-I49</f>
        <v>0</v>
      </c>
      <c r="K49" s="11">
        <v>47616</v>
      </c>
      <c r="L49" s="11">
        <v>44198</v>
      </c>
      <c r="M49" s="11">
        <f>K49-L49</f>
        <v>3418</v>
      </c>
    </row>
    <row r="50" spans="2:13" ht="12" customHeight="1">
      <c r="H50" s="12"/>
      <c r="I50" s="12"/>
      <c r="J50" s="12"/>
    </row>
    <row r="51" spans="2:13" ht="18.75">
      <c r="B51" s="10">
        <f>B47+B43+B41+B37+B33+B29+B25+B21+B49</f>
        <v>178776</v>
      </c>
      <c r="C51" s="10">
        <f>C47+C43+C41+C37+C33+C29+C25+C21+C49</f>
        <v>182447</v>
      </c>
      <c r="D51" s="10">
        <f>B51-C51</f>
        <v>-3671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1944995</v>
      </c>
      <c r="L51" s="10">
        <f>L47+L43+L41+L37+L33+L29+L25+L21+L49</f>
        <v>1942675</v>
      </c>
      <c r="M51" s="10">
        <f>K51-L51</f>
        <v>2320</v>
      </c>
    </row>
    <row r="52" spans="2:13" ht="18.75">
      <c r="B52" s="10">
        <f>B13-B51</f>
        <v>330765</v>
      </c>
      <c r="C52" s="10">
        <f>C13-C51</f>
        <v>280793</v>
      </c>
      <c r="D52" s="10">
        <f>D13-D51</f>
        <v>49972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452578</v>
      </c>
      <c r="L52" s="10">
        <f>L13-L51</f>
        <v>193836</v>
      </c>
      <c r="M52" s="10">
        <f>M13-M51</f>
        <v>258742</v>
      </c>
    </row>
    <row r="53" spans="2:13" ht="12" customHeight="1">
      <c r="H53" s="12"/>
      <c r="I53" s="12"/>
      <c r="J53" s="12"/>
    </row>
    <row r="54" spans="2:13" ht="18.75">
      <c r="B54" s="17">
        <v>30762</v>
      </c>
      <c r="C54" s="17">
        <v>8265</v>
      </c>
      <c r="D54" s="17">
        <f>B54-C54</f>
        <v>22497</v>
      </c>
      <c r="E54" s="18"/>
      <c r="F54" s="18" t="s">
        <v>42</v>
      </c>
      <c r="G54" s="18"/>
      <c r="H54" s="17"/>
      <c r="I54" s="17"/>
      <c r="J54" s="17"/>
      <c r="K54" s="17">
        <v>99331</v>
      </c>
      <c r="L54" s="17">
        <v>15585</v>
      </c>
      <c r="M54" s="17">
        <f>K54-L54</f>
        <v>83746</v>
      </c>
    </row>
    <row r="55" spans="2:13" ht="12" customHeight="1">
      <c r="H55" s="12"/>
      <c r="I55" s="12"/>
      <c r="J55" s="12"/>
    </row>
    <row r="56" spans="2:13" ht="18.75">
      <c r="B56" s="19">
        <f>B52+B54</f>
        <v>361527</v>
      </c>
      <c r="C56" s="19">
        <f>C54+C52</f>
        <v>289058</v>
      </c>
      <c r="D56" s="19">
        <f>B56-C56</f>
        <v>72469</v>
      </c>
      <c r="E56" s="20"/>
      <c r="F56" s="20" t="s">
        <v>43</v>
      </c>
      <c r="G56" s="20"/>
      <c r="H56" s="19"/>
      <c r="I56" s="19"/>
      <c r="J56" s="19"/>
      <c r="K56" s="19">
        <f>K52+K54</f>
        <v>551909</v>
      </c>
      <c r="L56" s="19">
        <f>L54+L52</f>
        <v>209421</v>
      </c>
      <c r="M56" s="19">
        <f>K56-L56</f>
        <v>342488</v>
      </c>
    </row>
    <row r="57" spans="2:13" ht="18.75">
      <c r="B57" s="19">
        <f>B56</f>
        <v>361527</v>
      </c>
      <c r="C57" s="19">
        <f>C56</f>
        <v>289058</v>
      </c>
      <c r="D57" s="19">
        <f>B57-C57</f>
        <v>72469</v>
      </c>
      <c r="E57" s="20"/>
      <c r="F57" s="23" t="s">
        <v>44</v>
      </c>
      <c r="G57" s="20"/>
      <c r="H57" s="19"/>
      <c r="I57" s="19"/>
      <c r="J57" s="19"/>
      <c r="K57" s="19">
        <f>-856442+K56</f>
        <v>-304533</v>
      </c>
      <c r="L57" s="19">
        <f>L56</f>
        <v>209421</v>
      </c>
      <c r="M57" s="19">
        <f>K57-L57</f>
        <v>-513954</v>
      </c>
    </row>
  </sheetData>
  <pageMargins left="0" right="0" top="0" bottom="0" header="0.05" footer="0.05"/>
  <pageSetup scale="88" orientation="portrait" r:id="rId1"/>
  <headerFooter>
    <oddHeader>&amp;R&amp;"-,Bold"&amp;16&amp;KFF0000  FINAL 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Ashleigh</cp:lastModifiedBy>
  <cp:lastPrinted>2015-11-16T15:34:43Z</cp:lastPrinted>
  <dcterms:created xsi:type="dcterms:W3CDTF">2012-11-05T20:18:57Z</dcterms:created>
  <dcterms:modified xsi:type="dcterms:W3CDTF">2015-11-18T19:27:59Z</dcterms:modified>
</cp:coreProperties>
</file>