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Sheet1!$A:$G,Sheet1!$1:$1</definedName>
  </definedNames>
  <calcPr calcId="124519"/>
</workbook>
</file>

<file path=xl/calcChain.xml><?xml version="1.0" encoding="utf-8"?>
<calcChain xmlns="http://schemas.openxmlformats.org/spreadsheetml/2006/main">
  <c r="J6" i="1"/>
  <c r="J8"/>
  <c r="J9"/>
  <c r="J10"/>
  <c r="J11"/>
  <c r="J12"/>
  <c r="J13"/>
  <c r="J14"/>
  <c r="J15"/>
  <c r="J16"/>
  <c r="J17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9"/>
  <c r="J40"/>
  <c r="J41"/>
  <c r="J42"/>
  <c r="J43"/>
  <c r="J44"/>
  <c r="J45"/>
  <c r="J46"/>
  <c r="J47"/>
  <c r="J48"/>
  <c r="J49"/>
  <c r="J50"/>
  <c r="J51"/>
  <c r="J52"/>
  <c r="J53"/>
  <c r="J54"/>
  <c r="J57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5"/>
  <c r="J86"/>
  <c r="J87"/>
  <c r="J88"/>
  <c r="J89"/>
  <c r="J90"/>
  <c r="J91"/>
  <c r="J92"/>
  <c r="J94"/>
  <c r="J95"/>
  <c r="J96"/>
  <c r="J97"/>
  <c r="J98"/>
  <c r="J99"/>
  <c r="J100"/>
  <c r="J101"/>
  <c r="J103"/>
  <c r="J104"/>
  <c r="J105"/>
  <c r="J106"/>
  <c r="J108"/>
  <c r="J109"/>
  <c r="J114"/>
  <c r="J115"/>
  <c r="J116"/>
  <c r="J117"/>
  <c r="J118"/>
  <c r="J119"/>
  <c r="J120"/>
  <c r="J121"/>
  <c r="J123"/>
  <c r="J124"/>
  <c r="J125"/>
  <c r="J126"/>
  <c r="J127"/>
  <c r="J128"/>
  <c r="J130"/>
  <c r="J131"/>
  <c r="J132"/>
  <c r="J133"/>
  <c r="J134"/>
  <c r="J135"/>
  <c r="J136"/>
  <c r="J138"/>
  <c r="J139"/>
  <c r="J140"/>
  <c r="J141"/>
  <c r="J142"/>
  <c r="J143"/>
  <c r="J144"/>
  <c r="J146"/>
  <c r="J147"/>
  <c r="J148"/>
  <c r="J149"/>
  <c r="J153"/>
  <c r="J154"/>
  <c r="J155"/>
  <c r="J156"/>
  <c r="J157"/>
  <c r="J158"/>
  <c r="J159"/>
  <c r="J160"/>
  <c r="J161"/>
  <c r="J162"/>
  <c r="J163"/>
  <c r="J164"/>
  <c r="J165"/>
  <c r="J166"/>
  <c r="J167"/>
  <c r="J168"/>
  <c r="J170"/>
  <c r="J171"/>
  <c r="J172"/>
  <c r="J174"/>
  <c r="J175"/>
  <c r="J176"/>
  <c r="J177"/>
  <c r="J179"/>
  <c r="J180"/>
  <c r="J181"/>
  <c r="J182"/>
  <c r="J184"/>
  <c r="J185"/>
  <c r="J186"/>
  <c r="J187"/>
  <c r="J191"/>
  <c r="J192"/>
  <c r="J194"/>
  <c r="J195"/>
  <c r="J196"/>
  <c r="J197"/>
  <c r="J198"/>
  <c r="J200"/>
  <c r="J201"/>
  <c r="J202"/>
  <c r="J203"/>
  <c r="J207"/>
  <c r="J208"/>
  <c r="J209"/>
  <c r="J210"/>
  <c r="J211"/>
  <c r="J212"/>
  <c r="J213"/>
  <c r="J214"/>
  <c r="J216"/>
  <c r="J217"/>
  <c r="J218"/>
  <c r="J219"/>
  <c r="J220"/>
  <c r="J221"/>
  <c r="J223"/>
  <c r="J224"/>
  <c r="J225"/>
  <c r="J226"/>
  <c r="J228"/>
  <c r="J229"/>
  <c r="J230"/>
  <c r="J233"/>
  <c r="J234"/>
  <c r="J235"/>
  <c r="J237"/>
  <c r="J238"/>
  <c r="J239"/>
  <c r="J240"/>
  <c r="J241"/>
  <c r="J243"/>
  <c r="J244"/>
  <c r="J245"/>
  <c r="J246"/>
  <c r="J248"/>
  <c r="J249"/>
  <c r="J250"/>
  <c r="J253"/>
  <c r="J254"/>
  <c r="J255"/>
  <c r="J256"/>
  <c r="J257"/>
  <c r="J258"/>
  <c r="J261"/>
  <c r="J262"/>
  <c r="J263"/>
  <c r="J265"/>
  <c r="J266"/>
  <c r="J267"/>
  <c r="J269"/>
  <c r="J270"/>
  <c r="J271"/>
  <c r="J272"/>
  <c r="J276"/>
  <c r="J5"/>
  <c r="H274"/>
  <c r="I14"/>
  <c r="I23"/>
  <c r="I53"/>
  <c r="I54" s="1"/>
  <c r="I92"/>
  <c r="I101"/>
  <c r="I106"/>
  <c r="I109"/>
  <c r="I128"/>
  <c r="I136"/>
  <c r="I144"/>
  <c r="I172"/>
  <c r="I177"/>
  <c r="I182"/>
  <c r="I186"/>
  <c r="I221"/>
  <c r="I226"/>
  <c r="I229"/>
  <c r="I241"/>
  <c r="I246"/>
  <c r="I249"/>
  <c r="I257"/>
  <c r="I258" s="1"/>
  <c r="I267"/>
  <c r="I271"/>
  <c r="H271"/>
  <c r="H267"/>
  <c r="H257"/>
  <c r="H249"/>
  <c r="H246"/>
  <c r="H241"/>
  <c r="H229"/>
  <c r="H226"/>
  <c r="H221"/>
  <c r="H202"/>
  <c r="H198"/>
  <c r="H186"/>
  <c r="H182"/>
  <c r="H177"/>
  <c r="H172"/>
  <c r="H187" s="1"/>
  <c r="H148"/>
  <c r="H144"/>
  <c r="H136"/>
  <c r="H128"/>
  <c r="H149" s="1"/>
  <c r="H109"/>
  <c r="H106"/>
  <c r="H101"/>
  <c r="H92"/>
  <c r="H53"/>
  <c r="H23"/>
  <c r="H54" s="1"/>
  <c r="H14"/>
  <c r="H110" l="1"/>
  <c r="H203"/>
  <c r="H230"/>
  <c r="I272"/>
  <c r="H250"/>
  <c r="H272"/>
  <c r="I110"/>
  <c r="I250"/>
  <c r="I230"/>
  <c r="I187"/>
  <c r="I274" l="1"/>
  <c r="J274" s="1"/>
  <c r="J110"/>
</calcChain>
</file>

<file path=xl/sharedStrings.xml><?xml version="1.0" encoding="utf-8"?>
<sst xmlns="http://schemas.openxmlformats.org/spreadsheetml/2006/main" count="294" uniqueCount="294">
  <si>
    <t>Apr - Sep 11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</si>
  <si>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</si>
  <si>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</si>
  <si>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</si>
  <si>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</si>
  <si>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</si>
  <si>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</si>
  <si>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</si>
  <si>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</si>
  <si>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</si>
  <si>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Total 4010019 · Business Licenses</t>
  </si>
  <si>
    <t>4010100 · Cable TV Franchise</t>
  </si>
  <si>
    <t>4010110 · Beach Concession Contract</t>
  </si>
  <si>
    <t>4010120 · Beach Fire Permits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</si>
  <si>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</si>
  <si>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</si>
  <si>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</si>
  <si>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</si>
  <si>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</si>
  <si>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</si>
  <si>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</si>
  <si>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</si>
  <si>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</si>
  <si>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</si>
  <si>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</si>
  <si>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</si>
  <si>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</si>
  <si>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</si>
  <si>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</si>
  <si>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</si>
  <si>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</si>
  <si>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</si>
  <si>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</si>
  <si>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</si>
  <si>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</si>
  <si>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4016060 · Public Hearing Fees</t>
  </si>
  <si>
    <t>8010050 · Business &amp; Rental License Fines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</si>
  <si>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</si>
  <si>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</si>
  <si>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</si>
  <si>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</si>
  <si>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</si>
  <si>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</si>
  <si>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</si>
  <si>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</si>
  <si>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</si>
  <si>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</si>
  <si>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8090050 · COPS Grant</t>
  </si>
  <si>
    <t>8090060 · Reimburs. of Police Salaries</t>
  </si>
  <si>
    <t>Total 8010000 · Other Fines and Revenue</t>
  </si>
  <si>
    <t>6000210 · Bayard Avenue Project</t>
  </si>
  <si>
    <t>601 · Administrative</t>
  </si>
  <si>
    <t>60101 · Administrative Operating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</si>
  <si>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</si>
  <si>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</si>
  <si>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</si>
  <si>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</si>
  <si>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</si>
  <si>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</si>
  <si>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</si>
  <si>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</si>
  <si>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</si>
  <si>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6010208 · Parking Permits</t>
  </si>
  <si>
    <t>6010210 · Misc 01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</si>
  <si>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</si>
  <si>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</si>
  <si>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</si>
  <si>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</si>
  <si>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</si>
  <si>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</si>
  <si>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</si>
  <si>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</si>
  <si>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6010510 · Town Hall Expenses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</si>
  <si>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</si>
  <si>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</si>
  <si>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</si>
  <si>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</si>
  <si>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</si>
  <si>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</si>
  <si>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</si>
  <si>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</si>
  <si>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</si>
  <si>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</si>
  <si>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</si>
  <si>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</si>
  <si>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</si>
  <si>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</si>
  <si>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</si>
  <si>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</si>
  <si>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</si>
  <si>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</si>
  <si>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</si>
  <si>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</si>
  <si>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</si>
  <si>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</si>
  <si>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</si>
  <si>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</si>
  <si>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</si>
  <si>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</si>
  <si>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</si>
  <si>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Total 601V · Vehicle Expenses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</si>
  <si>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</si>
  <si>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</si>
  <si>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</si>
  <si>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</si>
  <si>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</si>
  <si>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</si>
  <si>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</si>
  <si>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</si>
  <si>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</si>
  <si>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</si>
  <si>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6020290 · K-9 Expenses</t>
  </si>
  <si>
    <t>602A · Administrative Public Safety</t>
  </si>
  <si>
    <t>6020070 · Insurance 02</t>
  </si>
  <si>
    <t>6020090 · Dues &amp; Publications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</si>
  <si>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</si>
  <si>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</si>
  <si>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</si>
  <si>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</si>
  <si>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</si>
  <si>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</si>
  <si>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</si>
  <si>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</si>
  <si>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</si>
  <si>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</si>
  <si>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</si>
  <si>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</si>
  <si>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</si>
  <si>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</si>
  <si>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</si>
  <si>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</si>
  <si>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</si>
  <si>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6020050 · Payroll Taxes 02</t>
  </si>
  <si>
    <t>6020051 · Special Events-P/R Taxes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</si>
  <si>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</si>
  <si>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</si>
  <si>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</si>
  <si>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</si>
  <si>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</si>
  <si>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</si>
  <si>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</si>
  <si>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</si>
  <si>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</si>
  <si>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</si>
  <si>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</si>
  <si>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</si>
  <si>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6030190 · Maintenance Supplies 03</t>
  </si>
  <si>
    <t>6030210 · Misc 03</t>
  </si>
  <si>
    <t>6030211 · Beautification Expenses</t>
  </si>
  <si>
    <t>6030450 · Hurricane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</si>
  <si>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</si>
  <si>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</si>
  <si>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</si>
  <si>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</si>
  <si>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</si>
  <si>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</si>
  <si>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</si>
  <si>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</si>
  <si>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</si>
  <si>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</si>
  <si>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</si>
  <si>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</si>
  <si>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</si>
  <si>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</si>
  <si>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</si>
  <si>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</si>
  <si>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</si>
  <si>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</si>
  <si>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</si>
  <si>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</si>
  <si>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</si>
  <si>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</si>
  <si>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</si>
  <si>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</si>
  <si>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</si>
  <si>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</si>
  <si>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604 · Alderman Court Expenses</t>
  </si>
  <si>
    <t>60401 · Alderman Court Operating</t>
  </si>
  <si>
    <t>6040060 · Small Equipment 04</t>
  </si>
  <si>
    <t>6040080 · Professional Fees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</si>
  <si>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</si>
  <si>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</si>
  <si>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</si>
  <si>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</si>
  <si>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</si>
  <si>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</si>
  <si>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</si>
  <si>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</si>
  <si>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</si>
  <si>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</si>
  <si>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</si>
  <si>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</si>
  <si>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</si>
  <si>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</si>
  <si>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</si>
  <si>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</si>
  <si>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</si>
  <si>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6050250 · Drug Testing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</si>
  <si>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</si>
  <si>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</si>
  <si>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</si>
  <si>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</si>
  <si>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</si>
  <si>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</si>
  <si>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</si>
  <si>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</si>
  <si>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</si>
  <si>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</si>
  <si>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</si>
  <si>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</si>
  <si>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</si>
  <si>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</si>
  <si>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</si>
  <si>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</si>
  <si>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606 · Code Enforcement</t>
  </si>
  <si>
    <t>6060040 · Training 06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</si>
  <si>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</si>
  <si>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</si>
  <si>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</si>
  <si>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</si>
  <si>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</si>
  <si>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</si>
  <si>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</si>
  <si>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</si>
  <si>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</si>
  <si>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</si>
  <si>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</si>
  <si>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</si>
  <si>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</si>
  <si>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</si>
  <si>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</si>
  <si>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</si>
  <si>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</si>
  <si>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</si>
  <si>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</si>
  <si>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</si>
  <si>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</si>
  <si>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</si>
  <si>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</si>
  <si>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</si>
  <si>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</si>
  <si>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</si>
  <si>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</si>
  <si>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</si>
  <si>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</si>
  <si>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</si>
  <si>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</si>
  <si>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</si>
  <si>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</si>
  <si>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</si>
  <si>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</si>
  <si>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</si>
  <si>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</si>
  <si>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</si>
  <si>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</si>
  <si>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</si>
  <si>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</si>
  <si>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</si>
  <si>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</si>
  <si>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</si>
  <si>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</si>
  <si>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</si>
  <si>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</si>
  <si>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</si>
  <si>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</si>
  <si>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</si>
  <si>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</si>
  <si>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</si>
  <si>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</si>
  <si>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</si>
  <si>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</si>
  <si>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</si>
  <si>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</si>
  <si>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</si>
  <si>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</si>
  <si>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Apr - Sep 10</t>
  </si>
  <si>
    <t>6010060 . Small Equipment</t>
  </si>
  <si>
    <t>6010135 . Panasystems</t>
  </si>
  <si>
    <t>6030185 . Computer Air Card</t>
  </si>
  <si>
    <t>6050190 . First Aid Supplies</t>
  </si>
  <si>
    <t>6050210 . Misc. 05</t>
  </si>
  <si>
    <t>6050272 . Night Beach Patrol</t>
  </si>
  <si>
    <t>6060060 . Small Equipment</t>
  </si>
  <si>
    <t>6060210 . Misc 06</t>
  </si>
  <si>
    <t>Revenues Over (Under) Expenditures</t>
  </si>
  <si>
    <t>Bayard Avenue Expenditures</t>
  </si>
  <si>
    <t>Revenues Over Expenditures (Excluding Bayard Ave.)</t>
  </si>
  <si>
    <t>Revenues</t>
  </si>
  <si>
    <t>400 · Operating Revenues</t>
  </si>
  <si>
    <t>Total 400 · Operating Revenues</t>
  </si>
  <si>
    <t>Expenditures</t>
  </si>
  <si>
    <t>Total Expenditures</t>
  </si>
  <si>
    <t>$ Change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</si>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</sst>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3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Border="1"/>
    <xf numFmtId="4" fontId="5" fillId="0" borderId="0" xfId="0" applyNumberFormat="1" applyFont="1"/>
    <xf numFmtId="2" fontId="5" fillId="0" borderId="0" xfId="0" applyNumberFormat="1" applyFont="1"/>
    <xf numFmtId="164" fontId="3" fillId="0" borderId="0" xfId="0" applyNumberFormat="1" applyFont="1" applyFill="1" applyBorder="1"/>
    <xf numFmtId="164" fontId="3" fillId="0" borderId="2" xfId="0" applyNumberFormat="1" applyFont="1" applyFill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3" fillId="0" borderId="5" xfId="0" applyNumberFormat="1" applyFont="1" applyBorder="1"/>
    <xf numFmtId="4" fontId="5" fillId="0" borderId="5" xfId="0" applyNumberFormat="1" applyFont="1" applyBorder="1"/>
    <xf numFmtId="2" fontId="5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5" fillId="0" borderId="0" xfId="0" applyFont="1"/>
    <xf numFmtId="4" fontId="5" fillId="0" borderId="2" xfId="0" applyNumberFormat="1" applyFont="1" applyBorder="1"/>
    <xf numFmtId="4" fontId="5" fillId="0" borderId="3" xfId="0" applyNumberFormat="1" applyFont="1" applyBorder="1"/>
    <xf numFmtId="4" fontId="5" fillId="0" borderId="6" xfId="0" applyNumberFormat="1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3" t="s">
        <v>253</v>
      </c>
    </row>
    <row r="3" spans="1:6">
      <c r="A3" s="13" t="s">
        <v>254</v>
      </c>
    </row>
    <row r="4" spans="1:6">
      <c r="B4" t="s">
        <v>255</v>
      </c>
    </row>
    <row r="5" spans="1:6">
      <c r="B5" t="s">
        <v>256</v>
      </c>
    </row>
    <row r="8" spans="1:6">
      <c r="A8" s="13" t="s">
        <v>257</v>
      </c>
    </row>
    <row r="9" spans="1:6">
      <c r="B9" t="s">
        <v>258</v>
      </c>
    </row>
    <row r="12" spans="1:6">
      <c r="A12" s="13" t="s">
        <v>259</v>
      </c>
    </row>
    <row r="13" spans="1:6">
      <c r="B13" t="s">
        <v>260</v>
      </c>
    </row>
    <row r="14" spans="1:6">
      <c r="B14" t="s">
        <v>261</v>
      </c>
    </row>
    <row r="15" spans="1:6">
      <c r="C15" s="14" t="s">
        <v>262</v>
      </c>
    </row>
    <row r="16" spans="1:6">
      <c r="C16" s="14" t="s">
        <v>263</v>
      </c>
    </row>
    <row r="17" spans="1:4">
      <c r="C17" s="14" t="s">
        <v>264</v>
      </c>
    </row>
    <row r="18" spans="1:4">
      <c r="C18" s="14" t="s">
        <v>265</v>
      </c>
    </row>
    <row r="21" spans="1:4">
      <c r="A21" s="13" t="s">
        <v>266</v>
      </c>
    </row>
    <row r="22" spans="1:4">
      <c r="B22" t="s">
        <v>267</v>
      </c>
    </row>
    <row r="23" spans="1:4">
      <c r="B23" t="s">
        <v>268</v>
      </c>
    </row>
    <row r="24" spans="1:4">
      <c r="C24" s="14" t="s">
        <v>269</v>
      </c>
    </row>
    <row r="25" spans="1:4">
      <c r="D25" t="s">
        <v>270</v>
      </c>
    </row>
    <row r="26" spans="1:4">
      <c r="D26" t="s">
        <v>271</v>
      </c>
    </row>
    <row r="27" spans="1:4">
      <c r="C27" s="14" t="s">
        <v>272</v>
      </c>
    </row>
    <row r="28" spans="1:4">
      <c r="D28" t="s">
        <v>273</v>
      </c>
    </row>
    <row r="29" spans="1:4">
      <c r="C29" s="14" t="s">
        <v>274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3"/>
  <sheetViews>
    <sheetView tabSelected="1" workbookViewId="0">
      <pane xSplit="7" ySplit="1" topLeftCell="H253" activePane="bottomRight" state="frozenSplit"/>
      <selection pane="topRight" activeCell="H1" sqref="H1"/>
      <selection pane="bottomLeft" activeCell="A2" sqref="A2"/>
      <selection pane="bottomRight" activeCell="K279" sqref="A1:K279"/>
    </sheetView>
  </sheetViews>
  <sheetFormatPr defaultRowHeight="15"/>
  <cols>
    <col min="1" max="1" width="2.85546875" style="11" customWidth="1"/>
    <col min="2" max="2" width="3" style="11" hidden="1" customWidth="1"/>
    <col min="3" max="6" width="3" style="11" customWidth="1"/>
    <col min="7" max="7" width="33.5703125" style="11" customWidth="1"/>
    <col min="8" max="9" width="10.42578125" style="12" bestFit="1" customWidth="1"/>
    <col min="10" max="10" width="11.85546875" style="26" customWidth="1"/>
  </cols>
  <sheetData>
    <row r="1" spans="1:14" s="10" customFormat="1">
      <c r="A1" s="8"/>
      <c r="B1" s="8"/>
      <c r="C1" s="8"/>
      <c r="D1" s="8"/>
      <c r="E1" s="8"/>
      <c r="F1" s="8"/>
      <c r="G1" s="8"/>
    </row>
    <row r="2" spans="1:14" ht="15.75" thickBot="1">
      <c r="A2" s="1"/>
      <c r="B2" s="1"/>
      <c r="C2" s="1"/>
      <c r="D2" s="1"/>
      <c r="E2" s="1"/>
      <c r="F2" s="1"/>
      <c r="G2" s="1"/>
      <c r="H2" s="9" t="s">
        <v>0</v>
      </c>
      <c r="I2" s="9" t="s">
        <v>275</v>
      </c>
      <c r="J2" s="25" t="s">
        <v>292</v>
      </c>
    </row>
    <row r="3" spans="1:14" ht="15.75" thickTop="1">
      <c r="A3" s="1"/>
      <c r="B3" s="1"/>
      <c r="C3" s="1" t="s">
        <v>287</v>
      </c>
      <c r="D3" s="1"/>
      <c r="E3" s="1"/>
      <c r="F3" s="1"/>
      <c r="G3" s="1"/>
      <c r="H3" s="2"/>
      <c r="I3" s="2"/>
      <c r="J3" s="30"/>
    </row>
    <row r="4" spans="1:14">
      <c r="A4" s="1"/>
      <c r="B4" s="1"/>
      <c r="C4" s="1"/>
      <c r="D4" s="1" t="s">
        <v>288</v>
      </c>
      <c r="E4" s="1"/>
      <c r="F4" s="1"/>
      <c r="G4" s="1"/>
      <c r="H4" s="2"/>
      <c r="I4" s="2"/>
    </row>
    <row r="5" spans="1:14">
      <c r="A5" s="1"/>
      <c r="B5" s="1"/>
      <c r="C5" s="1"/>
      <c r="D5" s="1"/>
      <c r="E5" s="1" t="s">
        <v>1</v>
      </c>
      <c r="F5" s="1"/>
      <c r="G5" s="1"/>
      <c r="H5" s="2">
        <v>239581.5</v>
      </c>
      <c r="I5" s="2">
        <v>189294.5</v>
      </c>
      <c r="J5" s="16">
        <f>H5-I5</f>
        <v>50287</v>
      </c>
    </row>
    <row r="6" spans="1:14">
      <c r="A6" s="1"/>
      <c r="B6" s="1"/>
      <c r="C6" s="1"/>
      <c r="D6" s="1"/>
      <c r="E6" s="1" t="s">
        <v>2</v>
      </c>
      <c r="F6" s="1"/>
      <c r="G6" s="1"/>
      <c r="H6" s="2">
        <v>26638.49</v>
      </c>
      <c r="I6" s="2">
        <v>25557.45</v>
      </c>
      <c r="J6" s="16">
        <f t="shared" ref="J6:J69" si="0">H6-I6</f>
        <v>1081.0400000000009</v>
      </c>
      <c r="N6" s="15"/>
    </row>
    <row r="7" spans="1:14">
      <c r="A7" s="1"/>
      <c r="B7" s="1"/>
      <c r="C7" s="1"/>
      <c r="D7" s="1"/>
      <c r="E7" s="1" t="s">
        <v>3</v>
      </c>
      <c r="F7" s="1"/>
      <c r="G7" s="1"/>
      <c r="H7" s="2"/>
      <c r="I7" s="2"/>
      <c r="J7" s="16"/>
      <c r="N7" s="15"/>
    </row>
    <row r="8" spans="1:14">
      <c r="A8" s="1"/>
      <c r="B8" s="1"/>
      <c r="C8" s="1"/>
      <c r="D8" s="1"/>
      <c r="E8" s="1"/>
      <c r="F8" s="1" t="s">
        <v>4</v>
      </c>
      <c r="G8" s="1"/>
      <c r="H8" s="2">
        <v>37665</v>
      </c>
      <c r="I8" s="2">
        <v>42144</v>
      </c>
      <c r="J8" s="16">
        <f t="shared" si="0"/>
        <v>-4479</v>
      </c>
    </row>
    <row r="9" spans="1:14">
      <c r="A9" s="1"/>
      <c r="B9" s="1"/>
      <c r="C9" s="1"/>
      <c r="D9" s="1"/>
      <c r="E9" s="1"/>
      <c r="F9" s="1" t="s">
        <v>5</v>
      </c>
      <c r="G9" s="1"/>
      <c r="H9" s="2">
        <v>685</v>
      </c>
      <c r="I9" s="2">
        <v>1700</v>
      </c>
      <c r="J9" s="16">
        <f t="shared" si="0"/>
        <v>-1015</v>
      </c>
    </row>
    <row r="10" spans="1:14">
      <c r="A10" s="1"/>
      <c r="B10" s="1"/>
      <c r="C10" s="1"/>
      <c r="D10" s="1"/>
      <c r="E10" s="1"/>
      <c r="F10" s="1" t="s">
        <v>6</v>
      </c>
      <c r="G10" s="1"/>
      <c r="H10" s="2">
        <v>83255</v>
      </c>
      <c r="I10" s="2">
        <v>78960</v>
      </c>
      <c r="J10" s="16">
        <f t="shared" si="0"/>
        <v>4295</v>
      </c>
    </row>
    <row r="11" spans="1:14">
      <c r="A11" s="1"/>
      <c r="B11" s="1"/>
      <c r="C11" s="1"/>
      <c r="D11" s="1"/>
      <c r="E11" s="1"/>
      <c r="F11" s="1" t="s">
        <v>7</v>
      </c>
      <c r="G11" s="1"/>
      <c r="H11" s="2">
        <v>4670</v>
      </c>
      <c r="I11" s="4">
        <v>2000</v>
      </c>
      <c r="J11" s="16">
        <f t="shared" si="0"/>
        <v>2670</v>
      </c>
    </row>
    <row r="12" spans="1:14">
      <c r="A12" s="1"/>
      <c r="B12" s="1"/>
      <c r="C12" s="1"/>
      <c r="D12" s="1"/>
      <c r="E12" s="1"/>
      <c r="F12" s="1" t="s">
        <v>8</v>
      </c>
      <c r="G12" s="1"/>
      <c r="H12" s="2">
        <v>7327</v>
      </c>
      <c r="I12" s="18">
        <v>0</v>
      </c>
      <c r="J12" s="16">
        <f t="shared" si="0"/>
        <v>7327</v>
      </c>
    </row>
    <row r="13" spans="1:14" ht="15.75" thickBot="1">
      <c r="A13" s="1"/>
      <c r="B13" s="1"/>
      <c r="C13" s="1"/>
      <c r="D13" s="1"/>
      <c r="E13" s="1"/>
      <c r="F13" s="1" t="s">
        <v>9</v>
      </c>
      <c r="G13" s="1"/>
      <c r="H13" s="3">
        <v>50</v>
      </c>
      <c r="I13" s="24">
        <v>0</v>
      </c>
      <c r="J13" s="27">
        <f t="shared" si="0"/>
        <v>50</v>
      </c>
    </row>
    <row r="14" spans="1:14">
      <c r="A14" s="1"/>
      <c r="B14" s="1"/>
      <c r="C14" s="1"/>
      <c r="D14" s="1"/>
      <c r="E14" s="1" t="s">
        <v>10</v>
      </c>
      <c r="F14" s="1"/>
      <c r="G14" s="1"/>
      <c r="H14" s="2">
        <f>ROUND(SUM(H7:H13),5)</f>
        <v>133652</v>
      </c>
      <c r="I14" s="2">
        <f>ROUND(SUM(I7:I11),5)</f>
        <v>124804</v>
      </c>
      <c r="J14" s="16">
        <f t="shared" si="0"/>
        <v>8848</v>
      </c>
    </row>
    <row r="15" spans="1:14" ht="30" customHeight="1">
      <c r="A15" s="1"/>
      <c r="B15" s="1"/>
      <c r="C15" s="1"/>
      <c r="D15" s="1"/>
      <c r="E15" s="1" t="s">
        <v>11</v>
      </c>
      <c r="F15" s="1"/>
      <c r="G15" s="1"/>
      <c r="H15" s="2">
        <v>13628.37</v>
      </c>
      <c r="I15" s="2">
        <v>13084.95</v>
      </c>
      <c r="J15" s="16">
        <f t="shared" si="0"/>
        <v>543.42000000000007</v>
      </c>
    </row>
    <row r="16" spans="1:14">
      <c r="A16" s="1"/>
      <c r="B16" s="1"/>
      <c r="C16" s="1"/>
      <c r="D16" s="1"/>
      <c r="E16" s="1" t="s">
        <v>12</v>
      </c>
      <c r="F16" s="1"/>
      <c r="G16" s="1"/>
      <c r="H16" s="2">
        <v>61666.66</v>
      </c>
      <c r="I16" s="2">
        <v>45000</v>
      </c>
      <c r="J16" s="16">
        <f t="shared" si="0"/>
        <v>16666.660000000003</v>
      </c>
    </row>
    <row r="17" spans="1:10">
      <c r="A17" s="1"/>
      <c r="B17" s="1"/>
      <c r="C17" s="1"/>
      <c r="D17" s="1"/>
      <c r="E17" s="1" t="s">
        <v>13</v>
      </c>
      <c r="F17" s="1"/>
      <c r="G17" s="1"/>
      <c r="H17" s="2">
        <v>6320</v>
      </c>
      <c r="I17" s="2">
        <v>7010</v>
      </c>
      <c r="J17" s="16">
        <f t="shared" si="0"/>
        <v>-690</v>
      </c>
    </row>
    <row r="18" spans="1:10">
      <c r="A18" s="1"/>
      <c r="B18" s="1"/>
      <c r="C18" s="1"/>
      <c r="D18" s="1"/>
      <c r="E18" s="1" t="s">
        <v>14</v>
      </c>
      <c r="F18" s="1"/>
      <c r="G18" s="1"/>
      <c r="H18" s="2"/>
      <c r="I18" s="2"/>
      <c r="J18" s="16"/>
    </row>
    <row r="19" spans="1:10">
      <c r="A19" s="1"/>
      <c r="B19" s="1"/>
      <c r="C19" s="1"/>
      <c r="D19" s="1"/>
      <c r="E19" s="1"/>
      <c r="F19" s="1" t="s">
        <v>15</v>
      </c>
      <c r="G19" s="1"/>
      <c r="H19" s="2">
        <v>235913.7</v>
      </c>
      <c r="I19" s="2">
        <v>242942.26</v>
      </c>
      <c r="J19" s="16">
        <f t="shared" si="0"/>
        <v>-7028.5599999999977</v>
      </c>
    </row>
    <row r="20" spans="1:10">
      <c r="A20" s="1"/>
      <c r="B20" s="1"/>
      <c r="C20" s="1"/>
      <c r="D20" s="1"/>
      <c r="E20" s="1"/>
      <c r="F20" s="1" t="s">
        <v>16</v>
      </c>
      <c r="G20" s="1"/>
      <c r="H20" s="2">
        <v>185</v>
      </c>
      <c r="I20" s="2">
        <v>660</v>
      </c>
      <c r="J20" s="16">
        <f t="shared" si="0"/>
        <v>-475</v>
      </c>
    </row>
    <row r="21" spans="1:10">
      <c r="A21" s="1"/>
      <c r="B21" s="1"/>
      <c r="C21" s="1"/>
      <c r="D21" s="1"/>
      <c r="E21" s="1"/>
      <c r="F21" s="1" t="s">
        <v>17</v>
      </c>
      <c r="G21" s="1"/>
      <c r="H21" s="2">
        <v>56179.9</v>
      </c>
      <c r="I21" s="2">
        <v>61620.46</v>
      </c>
      <c r="J21" s="16">
        <f t="shared" si="0"/>
        <v>-5440.5599999999977</v>
      </c>
    </row>
    <row r="22" spans="1:10" ht="15.75" thickBot="1">
      <c r="A22" s="1"/>
      <c r="B22" s="1"/>
      <c r="C22" s="1"/>
      <c r="D22" s="1"/>
      <c r="E22" s="1"/>
      <c r="F22" s="1" t="s">
        <v>18</v>
      </c>
      <c r="G22" s="1"/>
      <c r="H22" s="3">
        <v>242470</v>
      </c>
      <c r="I22" s="3">
        <v>215414.07</v>
      </c>
      <c r="J22" s="27">
        <f t="shared" si="0"/>
        <v>27055.929999999993</v>
      </c>
    </row>
    <row r="23" spans="1:10">
      <c r="A23" s="1"/>
      <c r="B23" s="1"/>
      <c r="C23" s="1"/>
      <c r="D23" s="1"/>
      <c r="E23" s="1" t="s">
        <v>19</v>
      </c>
      <c r="F23" s="1"/>
      <c r="G23" s="1"/>
      <c r="H23" s="2">
        <f>ROUND(SUM(H18:H22),5)</f>
        <v>534748.6</v>
      </c>
      <c r="I23" s="2">
        <f>ROUND(SUM(I18:I22),5)</f>
        <v>520636.79</v>
      </c>
      <c r="J23" s="16">
        <f t="shared" si="0"/>
        <v>14111.809999999998</v>
      </c>
    </row>
    <row r="24" spans="1:10" ht="30" customHeight="1">
      <c r="A24" s="1"/>
      <c r="B24" s="1"/>
      <c r="C24" s="1"/>
      <c r="D24" s="1"/>
      <c r="E24" s="1" t="s">
        <v>20</v>
      </c>
      <c r="F24" s="1"/>
      <c r="G24" s="1"/>
      <c r="H24" s="2">
        <v>95259.98</v>
      </c>
      <c r="I24" s="2">
        <v>107612.39</v>
      </c>
      <c r="J24" s="16">
        <f t="shared" si="0"/>
        <v>-12352.410000000003</v>
      </c>
    </row>
    <row r="25" spans="1:10">
      <c r="A25" s="1"/>
      <c r="B25" s="1"/>
      <c r="C25" s="1"/>
      <c r="D25" s="1"/>
      <c r="E25" s="1" t="s">
        <v>21</v>
      </c>
      <c r="F25" s="1"/>
      <c r="G25" s="1"/>
      <c r="H25" s="2">
        <v>270322.28999999998</v>
      </c>
      <c r="I25" s="2">
        <v>219302.19</v>
      </c>
      <c r="J25" s="16">
        <f t="shared" si="0"/>
        <v>51020.099999999977</v>
      </c>
    </row>
    <row r="26" spans="1:10">
      <c r="A26" s="1"/>
      <c r="B26" s="1"/>
      <c r="C26" s="1"/>
      <c r="D26" s="1"/>
      <c r="E26" s="1" t="s">
        <v>22</v>
      </c>
      <c r="F26" s="1"/>
      <c r="G26" s="1"/>
      <c r="H26" s="2">
        <v>2480</v>
      </c>
      <c r="I26" s="2">
        <v>640</v>
      </c>
      <c r="J26" s="16">
        <f t="shared" si="0"/>
        <v>1840</v>
      </c>
    </row>
    <row r="27" spans="1:10">
      <c r="A27" s="1"/>
      <c r="B27" s="1"/>
      <c r="C27" s="1"/>
      <c r="D27" s="1"/>
      <c r="E27" s="1" t="s">
        <v>23</v>
      </c>
      <c r="F27" s="1"/>
      <c r="G27" s="1"/>
      <c r="H27" s="2">
        <v>20443.64</v>
      </c>
      <c r="I27" s="2">
        <v>17896.099999999999</v>
      </c>
      <c r="J27" s="16">
        <f t="shared" si="0"/>
        <v>2547.5400000000009</v>
      </c>
    </row>
    <row r="28" spans="1:10">
      <c r="A28" s="1"/>
      <c r="B28" s="1"/>
      <c r="C28" s="1"/>
      <c r="D28" s="1"/>
      <c r="E28" s="1" t="s">
        <v>24</v>
      </c>
      <c r="F28" s="1"/>
      <c r="G28" s="1"/>
      <c r="H28" s="2">
        <v>415.91</v>
      </c>
      <c r="I28" s="2">
        <v>471.5</v>
      </c>
      <c r="J28" s="16">
        <f t="shared" si="0"/>
        <v>-55.589999999999975</v>
      </c>
    </row>
    <row r="29" spans="1:10">
      <c r="A29" s="1"/>
      <c r="B29" s="1"/>
      <c r="C29" s="1"/>
      <c r="D29" s="1"/>
      <c r="E29" s="1" t="s">
        <v>25</v>
      </c>
      <c r="F29" s="1"/>
      <c r="G29" s="1"/>
      <c r="H29" s="2">
        <v>111503.1</v>
      </c>
      <c r="I29" s="2">
        <v>101969.53</v>
      </c>
      <c r="J29" s="16">
        <f t="shared" si="0"/>
        <v>9533.570000000007</v>
      </c>
    </row>
    <row r="30" spans="1:10">
      <c r="A30" s="1"/>
      <c r="B30" s="1"/>
      <c r="C30" s="1"/>
      <c r="D30" s="1"/>
      <c r="E30" s="1" t="s">
        <v>26</v>
      </c>
      <c r="F30" s="1"/>
      <c r="G30" s="1"/>
      <c r="H30" s="2">
        <v>13759.41</v>
      </c>
      <c r="I30" s="2">
        <v>38672.71</v>
      </c>
      <c r="J30" s="16">
        <f t="shared" si="0"/>
        <v>-24913.3</v>
      </c>
    </row>
    <row r="31" spans="1:10">
      <c r="A31" s="1"/>
      <c r="B31" s="1"/>
      <c r="C31" s="1"/>
      <c r="D31" s="1"/>
      <c r="E31" s="1" t="s">
        <v>27</v>
      </c>
      <c r="F31" s="1"/>
      <c r="G31" s="1"/>
      <c r="H31" s="2">
        <v>42361</v>
      </c>
      <c r="I31" s="2">
        <v>41260.35</v>
      </c>
      <c r="J31" s="16">
        <f t="shared" si="0"/>
        <v>1100.6500000000015</v>
      </c>
    </row>
    <row r="32" spans="1:10">
      <c r="A32" s="1"/>
      <c r="B32" s="1"/>
      <c r="C32" s="1"/>
      <c r="D32" s="1"/>
      <c r="E32" s="1" t="s">
        <v>28</v>
      </c>
      <c r="F32" s="1"/>
      <c r="G32" s="1"/>
      <c r="H32" s="2">
        <v>1301</v>
      </c>
      <c r="I32" s="2">
        <v>2593.5500000000002</v>
      </c>
      <c r="J32" s="16">
        <f t="shared" si="0"/>
        <v>-1292.5500000000002</v>
      </c>
    </row>
    <row r="33" spans="1:10">
      <c r="A33" s="1"/>
      <c r="B33" s="1"/>
      <c r="C33" s="1"/>
      <c r="D33" s="1"/>
      <c r="E33" s="1" t="s">
        <v>29</v>
      </c>
      <c r="F33" s="1"/>
      <c r="G33" s="1"/>
      <c r="H33" s="2">
        <v>-120</v>
      </c>
      <c r="I33" s="2">
        <v>50</v>
      </c>
      <c r="J33" s="16">
        <f t="shared" si="0"/>
        <v>-170</v>
      </c>
    </row>
    <row r="34" spans="1:10">
      <c r="A34" s="1"/>
      <c r="B34" s="1"/>
      <c r="C34" s="1"/>
      <c r="D34" s="1"/>
      <c r="E34" s="1" t="s">
        <v>30</v>
      </c>
      <c r="F34" s="1"/>
      <c r="G34" s="1"/>
      <c r="H34" s="2">
        <v>1830</v>
      </c>
      <c r="I34" s="2">
        <v>3802.5</v>
      </c>
      <c r="J34" s="16">
        <f t="shared" si="0"/>
        <v>-1972.5</v>
      </c>
    </row>
    <row r="35" spans="1:10">
      <c r="A35" s="1"/>
      <c r="B35" s="1"/>
      <c r="C35" s="1"/>
      <c r="D35" s="1"/>
      <c r="E35" s="1" t="s">
        <v>31</v>
      </c>
      <c r="F35" s="1"/>
      <c r="G35" s="1"/>
      <c r="H35" s="2">
        <v>734</v>
      </c>
      <c r="I35" s="2">
        <v>5550</v>
      </c>
      <c r="J35" s="16">
        <f t="shared" si="0"/>
        <v>-4816</v>
      </c>
    </row>
    <row r="36" spans="1:10">
      <c r="A36" s="1"/>
      <c r="B36" s="1"/>
      <c r="C36" s="1"/>
      <c r="D36" s="1"/>
      <c r="E36" s="1" t="s">
        <v>32</v>
      </c>
      <c r="F36" s="1"/>
      <c r="G36" s="1"/>
      <c r="H36" s="2">
        <v>41837.01</v>
      </c>
      <c r="I36" s="2">
        <v>45857.120000000003</v>
      </c>
      <c r="J36" s="16">
        <f t="shared" si="0"/>
        <v>-4020.1100000000006</v>
      </c>
    </row>
    <row r="37" spans="1:10">
      <c r="A37" s="1"/>
      <c r="B37" s="1"/>
      <c r="C37" s="1"/>
      <c r="D37" s="1"/>
      <c r="E37" s="1" t="s">
        <v>33</v>
      </c>
      <c r="F37" s="1"/>
      <c r="G37" s="1"/>
      <c r="H37" s="2">
        <v>0</v>
      </c>
      <c r="I37" s="2">
        <v>0</v>
      </c>
      <c r="J37" s="16">
        <f t="shared" si="0"/>
        <v>0</v>
      </c>
    </row>
    <row r="38" spans="1:10">
      <c r="A38" s="1"/>
      <c r="B38" s="1"/>
      <c r="C38" s="1"/>
      <c r="D38" s="1"/>
      <c r="E38" s="1" t="s">
        <v>34</v>
      </c>
      <c r="F38" s="1"/>
      <c r="G38" s="1"/>
      <c r="H38" s="2"/>
      <c r="J38" s="16"/>
    </row>
    <row r="39" spans="1:10">
      <c r="A39" s="1"/>
      <c r="B39" s="1"/>
      <c r="C39" s="1"/>
      <c r="D39" s="1"/>
      <c r="E39" s="1"/>
      <c r="F39" s="1" t="s">
        <v>35</v>
      </c>
      <c r="G39" s="1"/>
      <c r="H39" s="2">
        <v>2000</v>
      </c>
      <c r="I39" s="2">
        <v>2000</v>
      </c>
      <c r="J39" s="16">
        <f t="shared" si="0"/>
        <v>0</v>
      </c>
    </row>
    <row r="40" spans="1:10">
      <c r="A40" s="1"/>
      <c r="B40" s="1"/>
      <c r="C40" s="1"/>
      <c r="D40" s="1"/>
      <c r="E40" s="1"/>
      <c r="F40" s="1" t="s">
        <v>36</v>
      </c>
      <c r="G40" s="1"/>
      <c r="H40" s="2">
        <v>0</v>
      </c>
      <c r="I40" s="2">
        <v>150</v>
      </c>
      <c r="J40" s="16">
        <f t="shared" si="0"/>
        <v>-150</v>
      </c>
    </row>
    <row r="41" spans="1:10">
      <c r="A41" s="1"/>
      <c r="B41" s="1"/>
      <c r="C41" s="1"/>
      <c r="D41" s="1"/>
      <c r="E41" s="1"/>
      <c r="F41" s="1" t="s">
        <v>37</v>
      </c>
      <c r="G41" s="1"/>
      <c r="H41" s="2">
        <v>-1821.98</v>
      </c>
      <c r="I41" s="2">
        <v>4933.3</v>
      </c>
      <c r="J41" s="16">
        <f t="shared" si="0"/>
        <v>-6755.2800000000007</v>
      </c>
    </row>
    <row r="42" spans="1:10">
      <c r="A42" s="1"/>
      <c r="B42" s="1"/>
      <c r="C42" s="1"/>
      <c r="D42" s="1"/>
      <c r="E42" s="1"/>
      <c r="F42" s="1" t="s">
        <v>38</v>
      </c>
      <c r="G42" s="1"/>
      <c r="H42" s="2">
        <v>244</v>
      </c>
      <c r="I42" s="2">
        <v>4904.46</v>
      </c>
      <c r="J42" s="16">
        <f t="shared" si="0"/>
        <v>-4660.46</v>
      </c>
    </row>
    <row r="43" spans="1:10">
      <c r="A43" s="1"/>
      <c r="B43" s="1"/>
      <c r="C43" s="1"/>
      <c r="D43" s="1"/>
      <c r="E43" s="1"/>
      <c r="F43" s="1" t="s">
        <v>39</v>
      </c>
      <c r="G43" s="1"/>
      <c r="H43" s="2">
        <v>-8163.73</v>
      </c>
      <c r="I43" s="2">
        <v>8942.56</v>
      </c>
      <c r="J43" s="16">
        <f t="shared" si="0"/>
        <v>-17106.29</v>
      </c>
    </row>
    <row r="44" spans="1:10">
      <c r="A44" s="1"/>
      <c r="B44" s="1"/>
      <c r="C44" s="1"/>
      <c r="D44" s="1"/>
      <c r="E44" s="1"/>
      <c r="F44" s="1" t="s">
        <v>40</v>
      </c>
      <c r="G44" s="1"/>
      <c r="H44" s="2">
        <v>376</v>
      </c>
      <c r="I44" s="2">
        <v>260</v>
      </c>
      <c r="J44" s="16">
        <f t="shared" si="0"/>
        <v>116</v>
      </c>
    </row>
    <row r="45" spans="1:10">
      <c r="A45" s="1"/>
      <c r="B45" s="1"/>
      <c r="C45" s="1"/>
      <c r="D45" s="1"/>
      <c r="E45" s="1"/>
      <c r="F45" s="1" t="s">
        <v>41</v>
      </c>
      <c r="G45" s="1"/>
      <c r="H45" s="2">
        <v>254.45</v>
      </c>
      <c r="I45" s="2">
        <v>7</v>
      </c>
      <c r="J45" s="16">
        <f t="shared" si="0"/>
        <v>247.45</v>
      </c>
    </row>
    <row r="46" spans="1:10">
      <c r="A46" s="1"/>
      <c r="B46" s="1"/>
      <c r="C46" s="1"/>
      <c r="D46" s="1"/>
      <c r="E46" s="1"/>
      <c r="F46" s="1" t="s">
        <v>42</v>
      </c>
      <c r="G46" s="1"/>
      <c r="H46" s="2">
        <v>515</v>
      </c>
      <c r="I46" s="2">
        <v>565</v>
      </c>
      <c r="J46" s="16">
        <f t="shared" si="0"/>
        <v>-50</v>
      </c>
    </row>
    <row r="47" spans="1:10">
      <c r="A47" s="1"/>
      <c r="B47" s="1"/>
      <c r="C47" s="1"/>
      <c r="D47" s="1"/>
      <c r="E47" s="1"/>
      <c r="F47" s="1" t="s">
        <v>43</v>
      </c>
      <c r="G47" s="1"/>
      <c r="H47" s="2">
        <v>7335</v>
      </c>
      <c r="I47" s="2">
        <v>0</v>
      </c>
      <c r="J47" s="16">
        <f t="shared" si="0"/>
        <v>7335</v>
      </c>
    </row>
    <row r="48" spans="1:10">
      <c r="A48" s="1"/>
      <c r="B48" s="1"/>
      <c r="C48" s="1"/>
      <c r="D48" s="1"/>
      <c r="E48" s="1"/>
      <c r="F48" s="1" t="s">
        <v>44</v>
      </c>
      <c r="G48" s="1"/>
      <c r="H48" s="2">
        <v>15650</v>
      </c>
      <c r="I48" s="2">
        <v>14169.27</v>
      </c>
      <c r="J48" s="16">
        <f t="shared" si="0"/>
        <v>1480.7299999999996</v>
      </c>
    </row>
    <row r="49" spans="1:10">
      <c r="A49" s="1"/>
      <c r="B49" s="1"/>
      <c r="C49" s="1"/>
      <c r="D49" s="1"/>
      <c r="E49" s="1"/>
      <c r="F49" s="1" t="s">
        <v>45</v>
      </c>
      <c r="G49" s="1"/>
      <c r="H49" s="2">
        <v>1278.05</v>
      </c>
      <c r="I49" s="2">
        <v>2904.8</v>
      </c>
      <c r="J49" s="16">
        <f t="shared" si="0"/>
        <v>-1626.7500000000002</v>
      </c>
    </row>
    <row r="50" spans="1:10">
      <c r="A50" s="1"/>
      <c r="B50" s="1"/>
      <c r="C50" s="1"/>
      <c r="D50" s="1"/>
      <c r="E50" s="1"/>
      <c r="F50" s="1" t="s">
        <v>46</v>
      </c>
      <c r="G50" s="1"/>
      <c r="H50" s="2">
        <v>28724.27</v>
      </c>
      <c r="I50" s="2">
        <v>26392.45</v>
      </c>
      <c r="J50" s="16">
        <f t="shared" si="0"/>
        <v>2331.8199999999997</v>
      </c>
    </row>
    <row r="51" spans="1:10">
      <c r="A51" s="1"/>
      <c r="B51" s="1"/>
      <c r="C51" s="1"/>
      <c r="D51" s="1"/>
      <c r="E51" s="1"/>
      <c r="F51" s="1" t="s">
        <v>47</v>
      </c>
      <c r="G51" s="1"/>
      <c r="H51" s="2">
        <v>30068</v>
      </c>
      <c r="I51" s="2">
        <v>0</v>
      </c>
      <c r="J51" s="16">
        <f t="shared" si="0"/>
        <v>30068</v>
      </c>
    </row>
    <row r="52" spans="1:10" ht="15.75" thickBot="1">
      <c r="A52" s="1"/>
      <c r="B52" s="1"/>
      <c r="C52" s="1"/>
      <c r="D52" s="1"/>
      <c r="E52" s="1"/>
      <c r="F52" s="1" t="s">
        <v>48</v>
      </c>
      <c r="G52" s="1"/>
      <c r="H52" s="4">
        <v>4710.75</v>
      </c>
      <c r="I52" s="4">
        <v>1</v>
      </c>
      <c r="J52" s="27">
        <f t="shared" si="0"/>
        <v>4709.75</v>
      </c>
    </row>
    <row r="53" spans="1:10" ht="15.75" thickBot="1">
      <c r="A53" s="1"/>
      <c r="B53" s="1"/>
      <c r="C53" s="1"/>
      <c r="D53" s="1"/>
      <c r="E53" s="1" t="s">
        <v>49</v>
      </c>
      <c r="F53" s="1"/>
      <c r="G53" s="1"/>
      <c r="H53" s="5">
        <f>ROUND(SUM(H38:H52),5)</f>
        <v>81169.81</v>
      </c>
      <c r="I53" s="6">
        <f>ROUND(SUM(I37:I52),5)</f>
        <v>65229.84</v>
      </c>
      <c r="J53" s="28">
        <f t="shared" si="0"/>
        <v>15939.970000000001</v>
      </c>
    </row>
    <row r="54" spans="1:10" ht="30" customHeight="1" thickBot="1">
      <c r="A54" s="1"/>
      <c r="B54" s="1"/>
      <c r="C54" s="1"/>
      <c r="D54" s="1" t="s">
        <v>289</v>
      </c>
      <c r="E54" s="1"/>
      <c r="F54" s="1"/>
      <c r="G54" s="1"/>
      <c r="H54" s="6">
        <f>ROUND(SUM(H4:H6)+SUM(H14:H17)+SUM(H23:H37)+H53,5)</f>
        <v>1699532.77</v>
      </c>
      <c r="I54" s="6">
        <f>ROUND(SUM(I4:I6)+SUM(I14:I17)+SUM(I23:I36)+I53,5)</f>
        <v>1576295.47</v>
      </c>
      <c r="J54" s="28">
        <f t="shared" si="0"/>
        <v>123237.30000000005</v>
      </c>
    </row>
    <row r="55" spans="1:10" ht="30" customHeight="1">
      <c r="A55" s="1"/>
      <c r="B55" s="1"/>
      <c r="C55" s="1"/>
      <c r="D55" s="1"/>
      <c r="E55" s="1"/>
      <c r="F55" s="1"/>
      <c r="G55" s="1"/>
      <c r="H55" s="2"/>
      <c r="I55" s="2"/>
      <c r="J55" s="16"/>
    </row>
    <row r="56" spans="1:10" ht="30" customHeight="1">
      <c r="A56" s="1"/>
      <c r="B56" s="1"/>
      <c r="C56" s="1" t="s">
        <v>290</v>
      </c>
      <c r="D56" s="1"/>
      <c r="E56" s="1"/>
      <c r="F56" s="1"/>
      <c r="G56" s="1"/>
      <c r="H56" s="2"/>
      <c r="I56" s="4"/>
      <c r="J56" s="16"/>
    </row>
    <row r="57" spans="1:10">
      <c r="A57" s="1"/>
      <c r="B57" s="1"/>
      <c r="C57" s="1"/>
      <c r="D57" s="1" t="s">
        <v>50</v>
      </c>
      <c r="E57" s="1"/>
      <c r="F57" s="1"/>
      <c r="G57" s="1"/>
      <c r="H57" s="2">
        <v>495754.28</v>
      </c>
      <c r="I57" s="4">
        <v>0</v>
      </c>
      <c r="J57" s="16">
        <f t="shared" si="0"/>
        <v>495754.28</v>
      </c>
    </row>
    <row r="58" spans="1:10">
      <c r="A58" s="1"/>
      <c r="B58" s="1"/>
      <c r="C58" s="1"/>
      <c r="D58" s="1" t="s">
        <v>51</v>
      </c>
      <c r="E58" s="1"/>
      <c r="F58" s="1"/>
      <c r="G58" s="1"/>
      <c r="H58" s="2"/>
      <c r="I58" s="4"/>
      <c r="J58" s="16"/>
    </row>
    <row r="59" spans="1:10">
      <c r="A59" s="1"/>
      <c r="B59" s="1"/>
      <c r="C59" s="1"/>
      <c r="D59" s="1"/>
      <c r="E59" s="1" t="s">
        <v>52</v>
      </c>
      <c r="F59" s="1"/>
      <c r="G59" s="1"/>
      <c r="J59" s="16"/>
    </row>
    <row r="60" spans="1:10">
      <c r="F60" s="11" t="s">
        <v>276</v>
      </c>
      <c r="H60" s="2">
        <v>0</v>
      </c>
      <c r="I60" s="2">
        <v>542.16</v>
      </c>
      <c r="J60" s="16">
        <f t="shared" si="0"/>
        <v>-542.16</v>
      </c>
    </row>
    <row r="61" spans="1:10">
      <c r="A61" s="1"/>
      <c r="B61" s="1"/>
      <c r="C61" s="1"/>
      <c r="D61" s="1"/>
      <c r="E61" s="1"/>
      <c r="F61" s="1" t="s">
        <v>53</v>
      </c>
      <c r="G61" s="1"/>
      <c r="H61" s="2">
        <v>4330.75</v>
      </c>
      <c r="I61" s="2">
        <v>17686.900000000001</v>
      </c>
      <c r="J61" s="16">
        <f t="shared" si="0"/>
        <v>-13356.150000000001</v>
      </c>
    </row>
    <row r="62" spans="1:10">
      <c r="A62" s="1"/>
      <c r="B62" s="1"/>
      <c r="C62" s="1"/>
      <c r="D62" s="1"/>
      <c r="E62" s="1"/>
      <c r="F62" s="1" t="s">
        <v>54</v>
      </c>
      <c r="G62" s="1"/>
      <c r="H62" s="2">
        <v>0</v>
      </c>
      <c r="I62" s="2">
        <v>2150.91</v>
      </c>
      <c r="J62" s="16">
        <f t="shared" si="0"/>
        <v>-2150.91</v>
      </c>
    </row>
    <row r="63" spans="1:10">
      <c r="A63" s="1"/>
      <c r="B63" s="1"/>
      <c r="C63" s="1"/>
      <c r="D63" s="1"/>
      <c r="E63" s="1"/>
      <c r="F63" s="1" t="s">
        <v>55</v>
      </c>
      <c r="G63" s="1"/>
      <c r="H63" s="2">
        <v>3856.96</v>
      </c>
      <c r="I63" s="2">
        <v>3441.36</v>
      </c>
      <c r="J63" s="16">
        <f t="shared" si="0"/>
        <v>415.59999999999991</v>
      </c>
    </row>
    <row r="64" spans="1:10">
      <c r="A64" s="1"/>
      <c r="B64" s="1"/>
      <c r="C64" s="1"/>
      <c r="D64" s="1"/>
      <c r="E64" s="1"/>
      <c r="F64" s="1" t="s">
        <v>56</v>
      </c>
      <c r="G64" s="1"/>
      <c r="H64" s="2">
        <v>13196.7</v>
      </c>
      <c r="I64" s="2">
        <v>12436.5</v>
      </c>
      <c r="J64" s="16">
        <f t="shared" si="0"/>
        <v>760.20000000000073</v>
      </c>
    </row>
    <row r="65" spans="1:10">
      <c r="A65" s="1"/>
      <c r="B65" s="1"/>
      <c r="C65" s="1"/>
      <c r="D65" s="1"/>
      <c r="E65" s="1"/>
      <c r="F65" s="1" t="s">
        <v>57</v>
      </c>
      <c r="G65" s="1"/>
      <c r="H65" s="2">
        <v>-52.41</v>
      </c>
      <c r="I65" s="2">
        <v>-31.38</v>
      </c>
      <c r="J65" s="16">
        <f t="shared" si="0"/>
        <v>-21.029999999999998</v>
      </c>
    </row>
    <row r="66" spans="1:10">
      <c r="A66" s="1"/>
      <c r="B66" s="1"/>
      <c r="C66" s="1"/>
      <c r="D66" s="1"/>
      <c r="E66" s="1"/>
      <c r="F66" s="1" t="s">
        <v>58</v>
      </c>
      <c r="G66" s="1"/>
      <c r="H66" s="2">
        <v>90</v>
      </c>
      <c r="I66" s="2">
        <v>90</v>
      </c>
      <c r="J66" s="16">
        <f t="shared" si="0"/>
        <v>0</v>
      </c>
    </row>
    <row r="67" spans="1:10">
      <c r="A67" s="1"/>
      <c r="B67" s="1"/>
      <c r="C67" s="1"/>
      <c r="D67" s="1"/>
      <c r="E67" s="1"/>
      <c r="F67" s="1" t="s">
        <v>59</v>
      </c>
      <c r="G67" s="1"/>
      <c r="H67" s="2">
        <v>2564.3000000000002</v>
      </c>
      <c r="I67" s="2">
        <v>1631.23</v>
      </c>
      <c r="J67" s="16">
        <f t="shared" si="0"/>
        <v>933.07000000000016</v>
      </c>
    </row>
    <row r="68" spans="1:10">
      <c r="A68" s="1"/>
      <c r="B68" s="1"/>
      <c r="C68" s="1"/>
      <c r="D68" s="1"/>
      <c r="E68" s="1"/>
      <c r="F68" s="1" t="s">
        <v>60</v>
      </c>
      <c r="G68" s="1"/>
      <c r="H68" s="2">
        <v>728.74</v>
      </c>
      <c r="I68" s="2">
        <v>851.7</v>
      </c>
      <c r="J68" s="16">
        <f t="shared" si="0"/>
        <v>-122.96000000000004</v>
      </c>
    </row>
    <row r="69" spans="1:10">
      <c r="A69" s="1"/>
      <c r="B69" s="1"/>
      <c r="C69" s="1"/>
      <c r="D69" s="1"/>
      <c r="E69" s="1"/>
      <c r="F69" s="1" t="s">
        <v>61</v>
      </c>
      <c r="G69" s="1"/>
      <c r="H69" s="2">
        <v>126.6</v>
      </c>
      <c r="I69" s="2">
        <v>-196</v>
      </c>
      <c r="J69" s="16">
        <f t="shared" si="0"/>
        <v>322.60000000000002</v>
      </c>
    </row>
    <row r="70" spans="1:10">
      <c r="A70" s="1"/>
      <c r="B70" s="1"/>
      <c r="C70" s="1"/>
      <c r="D70" s="1"/>
      <c r="E70" s="1"/>
      <c r="F70" s="1" t="s">
        <v>62</v>
      </c>
      <c r="G70" s="1"/>
      <c r="H70" s="2">
        <v>3348.73</v>
      </c>
      <c r="I70" s="2">
        <v>4115.93</v>
      </c>
      <c r="J70" s="16">
        <f t="shared" ref="J70:J133" si="1">H70-I70</f>
        <v>-767.20000000000027</v>
      </c>
    </row>
    <row r="71" spans="1:10">
      <c r="A71" s="1"/>
      <c r="B71" s="1"/>
      <c r="C71" s="1"/>
      <c r="D71" s="1"/>
      <c r="E71" s="1"/>
      <c r="F71" s="1" t="s">
        <v>63</v>
      </c>
      <c r="G71" s="1"/>
      <c r="H71" s="2">
        <v>1898.22</v>
      </c>
      <c r="I71" s="2">
        <v>3344</v>
      </c>
      <c r="J71" s="16">
        <f t="shared" si="1"/>
        <v>-1445.78</v>
      </c>
    </row>
    <row r="72" spans="1:10">
      <c r="A72" s="1"/>
      <c r="B72" s="1"/>
      <c r="C72" s="1"/>
      <c r="D72" s="1"/>
      <c r="E72" s="1"/>
      <c r="F72" s="1" t="s">
        <v>64</v>
      </c>
      <c r="G72" s="1"/>
      <c r="H72" s="2">
        <v>9351.07</v>
      </c>
      <c r="I72" s="2">
        <v>1533.92</v>
      </c>
      <c r="J72" s="16">
        <f t="shared" si="1"/>
        <v>7817.15</v>
      </c>
    </row>
    <row r="73" spans="1:10">
      <c r="A73" s="1"/>
      <c r="B73" s="1"/>
      <c r="C73" s="1"/>
      <c r="D73" s="1"/>
      <c r="E73" s="1"/>
      <c r="F73" s="1" t="s">
        <v>65</v>
      </c>
      <c r="G73" s="1"/>
      <c r="H73" s="2">
        <v>6657.95</v>
      </c>
      <c r="I73" s="2">
        <v>5000</v>
      </c>
      <c r="J73" s="16">
        <f t="shared" si="1"/>
        <v>1657.9499999999998</v>
      </c>
    </row>
    <row r="74" spans="1:10">
      <c r="A74" s="1"/>
      <c r="B74" s="1"/>
      <c r="C74" s="1"/>
      <c r="D74" s="1"/>
      <c r="E74" s="1"/>
      <c r="F74" s="1" t="s">
        <v>66</v>
      </c>
      <c r="G74" s="1"/>
      <c r="H74" s="2">
        <v>1537.53</v>
      </c>
      <c r="I74" s="2">
        <v>7178.96</v>
      </c>
      <c r="J74" s="16">
        <f t="shared" si="1"/>
        <v>-5641.43</v>
      </c>
    </row>
    <row r="75" spans="1:10">
      <c r="A75" s="1"/>
      <c r="B75" s="1"/>
      <c r="C75" s="1"/>
      <c r="D75" s="1"/>
      <c r="E75" s="1"/>
      <c r="F75" s="1" t="s">
        <v>67</v>
      </c>
      <c r="G75" s="1"/>
      <c r="H75" s="2">
        <v>4811.16</v>
      </c>
      <c r="I75" s="2">
        <v>3487.97</v>
      </c>
      <c r="J75" s="16">
        <f t="shared" si="1"/>
        <v>1323.19</v>
      </c>
    </row>
    <row r="76" spans="1:10">
      <c r="A76" s="1"/>
      <c r="B76" s="1"/>
      <c r="C76" s="1"/>
      <c r="D76" s="1"/>
      <c r="E76" s="1"/>
      <c r="F76" s="1" t="s">
        <v>68</v>
      </c>
      <c r="G76" s="1"/>
      <c r="H76" s="2">
        <v>1195</v>
      </c>
      <c r="I76" s="2">
        <v>3478.2</v>
      </c>
      <c r="J76" s="16">
        <f t="shared" si="1"/>
        <v>-2283.1999999999998</v>
      </c>
    </row>
    <row r="77" spans="1:10">
      <c r="A77" s="1"/>
      <c r="B77" s="1"/>
      <c r="C77" s="1"/>
      <c r="D77" s="1"/>
      <c r="E77" s="1"/>
      <c r="F77" s="1" t="s">
        <v>69</v>
      </c>
      <c r="G77" s="1"/>
      <c r="H77" s="2">
        <v>39944.160000000003</v>
      </c>
      <c r="I77" s="2">
        <v>35516.32</v>
      </c>
      <c r="J77" s="16">
        <f t="shared" si="1"/>
        <v>4427.8400000000038</v>
      </c>
    </row>
    <row r="78" spans="1:10">
      <c r="A78" s="1"/>
      <c r="B78" s="1"/>
      <c r="C78" s="1"/>
      <c r="D78" s="1"/>
      <c r="E78" s="1"/>
      <c r="F78" s="1" t="s">
        <v>70</v>
      </c>
      <c r="G78" s="1"/>
      <c r="H78" s="2">
        <v>9114</v>
      </c>
      <c r="I78" s="2">
        <v>8673</v>
      </c>
      <c r="J78" s="16">
        <f t="shared" si="1"/>
        <v>441</v>
      </c>
    </row>
    <row r="79" spans="1:10">
      <c r="A79" s="1"/>
      <c r="B79" s="1"/>
      <c r="C79" s="1"/>
      <c r="D79" s="1"/>
      <c r="E79" s="1"/>
      <c r="F79" s="1" t="s">
        <v>71</v>
      </c>
      <c r="G79" s="1"/>
      <c r="H79" s="2">
        <v>85802.13</v>
      </c>
      <c r="I79" s="2">
        <v>62340.66</v>
      </c>
      <c r="J79" s="16">
        <f t="shared" si="1"/>
        <v>23461.47</v>
      </c>
    </row>
    <row r="80" spans="1:10">
      <c r="A80" s="1"/>
      <c r="B80" s="1"/>
      <c r="C80" s="1"/>
      <c r="D80" s="1"/>
      <c r="E80" s="1"/>
      <c r="F80" s="1" t="s">
        <v>72</v>
      </c>
      <c r="G80" s="1"/>
      <c r="H80" s="2">
        <v>199.28</v>
      </c>
      <c r="I80" s="2">
        <v>13872.62</v>
      </c>
      <c r="J80" s="16">
        <f t="shared" si="1"/>
        <v>-13673.34</v>
      </c>
    </row>
    <row r="81" spans="1:10">
      <c r="A81" s="1"/>
      <c r="B81" s="1"/>
      <c r="C81" s="1"/>
      <c r="D81" s="1"/>
      <c r="E81" s="1"/>
      <c r="F81" s="1" t="s">
        <v>73</v>
      </c>
      <c r="G81" s="1"/>
      <c r="H81" s="2">
        <v>4866.53</v>
      </c>
      <c r="I81" s="2">
        <v>3000</v>
      </c>
      <c r="J81" s="16">
        <f t="shared" si="1"/>
        <v>1866.5299999999997</v>
      </c>
    </row>
    <row r="82" spans="1:10">
      <c r="A82" s="1"/>
      <c r="B82" s="1"/>
      <c r="C82" s="1"/>
      <c r="D82" s="1"/>
      <c r="E82" s="1"/>
      <c r="F82" s="1" t="s">
        <v>74</v>
      </c>
      <c r="G82" s="1"/>
      <c r="H82" s="2">
        <v>3000</v>
      </c>
      <c r="I82" s="2">
        <v>0</v>
      </c>
      <c r="J82" s="16">
        <f t="shared" si="1"/>
        <v>3000</v>
      </c>
    </row>
    <row r="83" spans="1:10">
      <c r="A83" s="1"/>
      <c r="B83" s="1"/>
      <c r="C83" s="1"/>
      <c r="D83" s="1"/>
      <c r="E83" s="1"/>
      <c r="F83" s="1" t="s">
        <v>75</v>
      </c>
      <c r="G83" s="1"/>
      <c r="H83" s="2">
        <v>8360.5300000000007</v>
      </c>
      <c r="I83" s="2">
        <v>9425.9</v>
      </c>
      <c r="J83" s="16">
        <f t="shared" si="1"/>
        <v>-1065.369999999999</v>
      </c>
    </row>
    <row r="84" spans="1:10">
      <c r="A84" s="1"/>
      <c r="B84" s="1"/>
      <c r="C84" s="1"/>
      <c r="D84" s="1"/>
      <c r="E84" s="1"/>
      <c r="F84" s="1" t="s">
        <v>76</v>
      </c>
      <c r="G84" s="1"/>
      <c r="H84" s="2"/>
      <c r="I84" s="2"/>
      <c r="J84" s="16"/>
    </row>
    <row r="85" spans="1:10">
      <c r="A85" s="1"/>
      <c r="B85" s="1"/>
      <c r="C85" s="1"/>
      <c r="D85" s="1"/>
      <c r="E85" s="1"/>
      <c r="F85" s="1"/>
      <c r="G85" s="1" t="s">
        <v>77</v>
      </c>
      <c r="H85" s="2">
        <v>28432.15</v>
      </c>
      <c r="I85" s="2">
        <v>26019.74</v>
      </c>
      <c r="J85" s="16">
        <f t="shared" si="1"/>
        <v>2412.41</v>
      </c>
    </row>
    <row r="86" spans="1:10">
      <c r="A86" s="1"/>
      <c r="B86" s="1"/>
      <c r="C86" s="1"/>
      <c r="D86" s="1"/>
      <c r="E86" s="1"/>
      <c r="F86" s="1"/>
      <c r="G86" s="1" t="s">
        <v>78</v>
      </c>
      <c r="H86" s="2">
        <v>1622.58</v>
      </c>
      <c r="I86" s="2">
        <v>3160.35</v>
      </c>
      <c r="J86" s="16">
        <f t="shared" si="1"/>
        <v>-1537.77</v>
      </c>
    </row>
    <row r="87" spans="1:10">
      <c r="A87" s="1"/>
      <c r="B87" s="1"/>
      <c r="C87" s="1"/>
      <c r="D87" s="1"/>
      <c r="E87" s="1"/>
      <c r="F87" s="1"/>
      <c r="G87" s="1" t="s">
        <v>79</v>
      </c>
      <c r="H87" s="2">
        <v>2630.78</v>
      </c>
      <c r="I87" s="2">
        <v>4150.21</v>
      </c>
      <c r="J87" s="16">
        <f t="shared" si="1"/>
        <v>-1519.4299999999998</v>
      </c>
    </row>
    <row r="88" spans="1:10">
      <c r="A88" s="1"/>
      <c r="B88" s="1"/>
      <c r="C88" s="1"/>
      <c r="D88" s="1"/>
      <c r="E88" s="1"/>
      <c r="F88" s="1"/>
      <c r="G88" s="1" t="s">
        <v>80</v>
      </c>
      <c r="H88" s="2">
        <v>3530.08</v>
      </c>
      <c r="I88" s="2">
        <v>4271.93</v>
      </c>
      <c r="J88" s="16">
        <f t="shared" si="1"/>
        <v>-741.85000000000036</v>
      </c>
    </row>
    <row r="89" spans="1:10">
      <c r="A89" s="1"/>
      <c r="B89" s="1"/>
      <c r="C89" s="1"/>
      <c r="D89" s="1"/>
      <c r="E89" s="1"/>
      <c r="F89" s="1"/>
      <c r="G89" s="1" t="s">
        <v>81</v>
      </c>
      <c r="H89" s="2">
        <v>1741.09</v>
      </c>
      <c r="I89" s="2">
        <v>1217.54</v>
      </c>
      <c r="J89" s="16">
        <f t="shared" si="1"/>
        <v>523.54999999999995</v>
      </c>
    </row>
    <row r="90" spans="1:10">
      <c r="A90" s="1"/>
      <c r="B90" s="1"/>
      <c r="C90" s="1"/>
      <c r="D90" s="1"/>
      <c r="E90" s="1"/>
      <c r="F90" s="1"/>
      <c r="G90" s="1" t="s">
        <v>82</v>
      </c>
      <c r="H90" s="2">
        <v>69.27</v>
      </c>
      <c r="I90" s="2">
        <v>0</v>
      </c>
      <c r="J90" s="16">
        <f t="shared" si="1"/>
        <v>69.27</v>
      </c>
    </row>
    <row r="91" spans="1:10" ht="15.75" thickBot="1">
      <c r="A91" s="1"/>
      <c r="B91" s="1"/>
      <c r="C91" s="1"/>
      <c r="D91" s="1"/>
      <c r="E91" s="1"/>
      <c r="F91" s="1"/>
      <c r="G91" s="1" t="s">
        <v>83</v>
      </c>
      <c r="H91" s="3">
        <v>2133.27</v>
      </c>
      <c r="I91" s="3">
        <v>2049.21</v>
      </c>
      <c r="J91" s="27">
        <f t="shared" si="1"/>
        <v>84.059999999999945</v>
      </c>
    </row>
    <row r="92" spans="1:10" ht="17.25" customHeight="1">
      <c r="A92" s="1"/>
      <c r="B92" s="1"/>
      <c r="C92" s="1"/>
      <c r="D92" s="1"/>
      <c r="E92" s="1"/>
      <c r="F92" s="1" t="s">
        <v>84</v>
      </c>
      <c r="G92" s="1"/>
      <c r="H92" s="2">
        <f>ROUND(SUM(H84:H91),5)</f>
        <v>40159.22</v>
      </c>
      <c r="I92" s="2">
        <f>ROUND(SUM(I84:I91),5)</f>
        <v>40868.980000000003</v>
      </c>
      <c r="J92" s="16">
        <f t="shared" si="1"/>
        <v>-709.76000000000204</v>
      </c>
    </row>
    <row r="93" spans="1:10">
      <c r="A93" s="1"/>
      <c r="B93" s="1"/>
      <c r="C93" s="1"/>
      <c r="D93" s="1"/>
      <c r="E93" s="1"/>
      <c r="F93" s="1" t="s">
        <v>85</v>
      </c>
      <c r="G93" s="1"/>
      <c r="H93" s="2"/>
      <c r="I93" s="2"/>
      <c r="J93" s="16"/>
    </row>
    <row r="94" spans="1:10">
      <c r="A94" s="1"/>
      <c r="B94" s="1"/>
      <c r="C94" s="1"/>
      <c r="D94" s="1"/>
      <c r="E94" s="1"/>
      <c r="F94" s="1"/>
      <c r="G94" s="1" t="s">
        <v>86</v>
      </c>
      <c r="H94" s="2">
        <v>1206.6099999999999</v>
      </c>
      <c r="I94" s="2">
        <v>1407.71</v>
      </c>
      <c r="J94" s="16">
        <f t="shared" si="1"/>
        <v>-201.10000000000014</v>
      </c>
    </row>
    <row r="95" spans="1:10">
      <c r="G95" s="11" t="s">
        <v>277</v>
      </c>
      <c r="H95" s="2">
        <v>0</v>
      </c>
      <c r="I95" s="2">
        <v>600</v>
      </c>
      <c r="J95" s="16">
        <f t="shared" si="1"/>
        <v>-600</v>
      </c>
    </row>
    <row r="96" spans="1:10">
      <c r="A96" s="1"/>
      <c r="B96" s="1"/>
      <c r="C96" s="1"/>
      <c r="D96" s="1"/>
      <c r="E96" s="1"/>
      <c r="F96" s="1"/>
      <c r="G96" s="1" t="s">
        <v>87</v>
      </c>
      <c r="H96" s="2">
        <v>2280.5100000000002</v>
      </c>
      <c r="I96" s="2">
        <v>2600.27</v>
      </c>
      <c r="J96" s="16">
        <f t="shared" si="1"/>
        <v>-319.75999999999976</v>
      </c>
    </row>
    <row r="97" spans="1:10">
      <c r="A97" s="1"/>
      <c r="B97" s="1"/>
      <c r="C97" s="1"/>
      <c r="D97" s="1"/>
      <c r="E97" s="1"/>
      <c r="F97" s="1"/>
      <c r="G97" s="1" t="s">
        <v>88</v>
      </c>
      <c r="H97" s="2">
        <v>386.46</v>
      </c>
      <c r="I97" s="2">
        <v>286.49</v>
      </c>
      <c r="J97" s="16">
        <f t="shared" si="1"/>
        <v>99.96999999999997</v>
      </c>
    </row>
    <row r="98" spans="1:10">
      <c r="A98" s="1"/>
      <c r="B98" s="1"/>
      <c r="C98" s="1"/>
      <c r="D98" s="1"/>
      <c r="E98" s="1"/>
      <c r="F98" s="1"/>
      <c r="G98" s="1" t="s">
        <v>89</v>
      </c>
      <c r="H98" s="2">
        <v>1380</v>
      </c>
      <c r="I98" s="2">
        <v>1260</v>
      </c>
      <c r="J98" s="16">
        <f t="shared" si="1"/>
        <v>120</v>
      </c>
    </row>
    <row r="99" spans="1:10">
      <c r="A99" s="1"/>
      <c r="B99" s="1"/>
      <c r="C99" s="1"/>
      <c r="D99" s="1"/>
      <c r="E99" s="1"/>
      <c r="F99" s="1"/>
      <c r="G99" s="1" t="s">
        <v>90</v>
      </c>
      <c r="H99" s="2">
        <v>725.61</v>
      </c>
      <c r="I99" s="2">
        <v>987.34</v>
      </c>
      <c r="J99" s="16">
        <f t="shared" si="1"/>
        <v>-261.73</v>
      </c>
    </row>
    <row r="100" spans="1:10" ht="15.75" customHeight="1" thickBot="1">
      <c r="A100" s="1"/>
      <c r="B100" s="1"/>
      <c r="C100" s="1"/>
      <c r="D100" s="1"/>
      <c r="E100" s="1"/>
      <c r="F100" s="1"/>
      <c r="G100" s="1" t="s">
        <v>91</v>
      </c>
      <c r="H100" s="3">
        <v>721.36</v>
      </c>
      <c r="I100" s="3">
        <v>721.36</v>
      </c>
      <c r="J100" s="27">
        <f t="shared" si="1"/>
        <v>0</v>
      </c>
    </row>
    <row r="101" spans="1:10">
      <c r="A101" s="1"/>
      <c r="B101" s="1"/>
      <c r="C101" s="1"/>
      <c r="D101" s="1"/>
      <c r="E101" s="1"/>
      <c r="F101" s="1" t="s">
        <v>92</v>
      </c>
      <c r="G101" s="1"/>
      <c r="H101" s="2">
        <f>ROUND(SUM(H93:H100),5)</f>
        <v>6700.55</v>
      </c>
      <c r="I101" s="2">
        <f>ROUND(SUM(I93:I100),5)</f>
        <v>7863.17</v>
      </c>
      <c r="J101" s="16">
        <f t="shared" si="1"/>
        <v>-1162.6199999999999</v>
      </c>
    </row>
    <row r="102" spans="1:10">
      <c r="A102" s="1"/>
      <c r="B102" s="1"/>
      <c r="C102" s="1"/>
      <c r="D102" s="1"/>
      <c r="E102" s="1"/>
      <c r="F102" s="1" t="s">
        <v>93</v>
      </c>
      <c r="G102" s="1"/>
      <c r="H102" s="2"/>
      <c r="I102" s="2"/>
      <c r="J102" s="16"/>
    </row>
    <row r="103" spans="1:10">
      <c r="A103" s="1"/>
      <c r="B103" s="1"/>
      <c r="C103" s="1"/>
      <c r="D103" s="1"/>
      <c r="E103" s="1"/>
      <c r="F103" s="1"/>
      <c r="G103" s="1" t="s">
        <v>94</v>
      </c>
      <c r="H103" s="2">
        <v>158097.32999999999</v>
      </c>
      <c r="I103" s="2">
        <v>106990.49</v>
      </c>
      <c r="J103" s="16">
        <f t="shared" si="1"/>
        <v>51106.839999999982</v>
      </c>
    </row>
    <row r="104" spans="1:10">
      <c r="A104" s="1"/>
      <c r="B104" s="1"/>
      <c r="C104" s="1"/>
      <c r="D104" s="1"/>
      <c r="E104" s="1"/>
      <c r="F104" s="1"/>
      <c r="G104" s="1" t="s">
        <v>95</v>
      </c>
      <c r="H104" s="2">
        <v>18188.68</v>
      </c>
      <c r="I104" s="2">
        <v>28444.05</v>
      </c>
      <c r="J104" s="16">
        <f t="shared" si="1"/>
        <v>-10255.369999999999</v>
      </c>
    </row>
    <row r="105" spans="1:10" ht="18" customHeight="1" thickBot="1">
      <c r="A105" s="1"/>
      <c r="B105" s="1"/>
      <c r="C105" s="1"/>
      <c r="D105" s="1"/>
      <c r="E105" s="1"/>
      <c r="F105" s="1"/>
      <c r="G105" s="1" t="s">
        <v>96</v>
      </c>
      <c r="H105" s="3">
        <v>13400.29</v>
      </c>
      <c r="I105" s="3">
        <v>8928.26</v>
      </c>
      <c r="J105" s="27">
        <f t="shared" si="1"/>
        <v>4472.0300000000007</v>
      </c>
    </row>
    <row r="106" spans="1:10">
      <c r="A106" s="1"/>
      <c r="B106" s="1"/>
      <c r="C106" s="1"/>
      <c r="D106" s="1"/>
      <c r="E106" s="1"/>
      <c r="F106" s="1" t="s">
        <v>97</v>
      </c>
      <c r="G106" s="1"/>
      <c r="H106" s="2">
        <f>ROUND(SUM(H102:H105),5)</f>
        <v>189686.3</v>
      </c>
      <c r="I106" s="2">
        <f>ROUND(SUM(I102:I105),5)</f>
        <v>144362.79999999999</v>
      </c>
      <c r="J106" s="16">
        <f t="shared" si="1"/>
        <v>45323.5</v>
      </c>
    </row>
    <row r="107" spans="1:10">
      <c r="A107" s="1"/>
      <c r="B107" s="1"/>
      <c r="C107" s="1"/>
      <c r="D107" s="1"/>
      <c r="E107" s="1"/>
      <c r="F107" s="1" t="s">
        <v>98</v>
      </c>
      <c r="G107" s="1"/>
      <c r="H107" s="2"/>
      <c r="I107" s="2"/>
      <c r="J107" s="16"/>
    </row>
    <row r="108" spans="1:10" ht="17.25" customHeight="1" thickBot="1">
      <c r="A108" s="1"/>
      <c r="B108" s="1"/>
      <c r="C108" s="1"/>
      <c r="D108" s="1"/>
      <c r="E108" s="1"/>
      <c r="F108" s="1"/>
      <c r="G108" s="1" t="s">
        <v>99</v>
      </c>
      <c r="H108" s="4">
        <v>989.73</v>
      </c>
      <c r="I108" s="4">
        <v>346.82</v>
      </c>
      <c r="J108" s="27">
        <f t="shared" si="1"/>
        <v>642.91000000000008</v>
      </c>
    </row>
    <row r="109" spans="1:10" ht="16.5" customHeight="1" thickBot="1">
      <c r="A109" s="1"/>
      <c r="B109" s="1"/>
      <c r="C109" s="1"/>
      <c r="D109" s="1"/>
      <c r="E109" s="1"/>
      <c r="F109" s="1" t="s">
        <v>100</v>
      </c>
      <c r="G109" s="1"/>
      <c r="H109" s="5">
        <f>ROUND(SUM(H107:H108),5)</f>
        <v>989.73</v>
      </c>
      <c r="I109" s="6">
        <f>ROUND(SUM(I107:I108),5)</f>
        <v>346.82</v>
      </c>
      <c r="J109" s="28">
        <f t="shared" si="1"/>
        <v>642.91000000000008</v>
      </c>
    </row>
    <row r="110" spans="1:10" ht="18.75" customHeight="1" thickBot="1">
      <c r="A110" s="1"/>
      <c r="B110" s="1"/>
      <c r="C110" s="1"/>
      <c r="D110" s="1"/>
      <c r="E110" s="1" t="s">
        <v>101</v>
      </c>
      <c r="F110" s="1"/>
      <c r="G110" s="1"/>
      <c r="H110" s="6">
        <f>ROUND(SUM(H60:H83)+H92+H101+H106+H109,5)</f>
        <v>442463.73</v>
      </c>
      <c r="I110" s="6">
        <f>ROUND(SUM(I60:I83)+I92+I101+I106+I109,5)</f>
        <v>393012.63</v>
      </c>
      <c r="J110" s="28">
        <f t="shared" si="1"/>
        <v>49451.099999999977</v>
      </c>
    </row>
    <row r="111" spans="1:10">
      <c r="A111" s="1"/>
      <c r="B111" s="1"/>
      <c r="C111" s="1"/>
      <c r="D111" s="1"/>
      <c r="E111" s="1"/>
      <c r="F111" s="1"/>
      <c r="G111" s="1"/>
      <c r="H111" s="2"/>
      <c r="I111" s="2"/>
      <c r="J111" s="16"/>
    </row>
    <row r="112" spans="1:10">
      <c r="A112" s="1"/>
      <c r="B112" s="1"/>
      <c r="C112" s="1"/>
      <c r="D112" s="1" t="s">
        <v>102</v>
      </c>
      <c r="E112" s="1"/>
      <c r="F112" s="1"/>
      <c r="G112" s="1"/>
      <c r="H112" s="2"/>
      <c r="I112" s="4"/>
      <c r="J112" s="16"/>
    </row>
    <row r="113" spans="1:10">
      <c r="A113" s="1"/>
      <c r="B113" s="1"/>
      <c r="C113" s="1"/>
      <c r="D113" s="1"/>
      <c r="E113" s="1" t="s">
        <v>103</v>
      </c>
      <c r="F113" s="1"/>
      <c r="G113" s="1"/>
      <c r="H113" s="2"/>
      <c r="I113" s="4"/>
      <c r="J113" s="16"/>
    </row>
    <row r="114" spans="1:10">
      <c r="A114" s="1"/>
      <c r="B114" s="1"/>
      <c r="C114" s="1"/>
      <c r="D114" s="1"/>
      <c r="E114" s="1"/>
      <c r="F114" s="1" t="s">
        <v>104</v>
      </c>
      <c r="G114" s="1"/>
      <c r="H114" s="2">
        <v>800.08</v>
      </c>
      <c r="I114" s="2">
        <v>4857.45</v>
      </c>
      <c r="J114" s="16">
        <f t="shared" si="1"/>
        <v>-4057.37</v>
      </c>
    </row>
    <row r="115" spans="1:10">
      <c r="A115" s="1"/>
      <c r="B115" s="1"/>
      <c r="C115" s="1"/>
      <c r="D115" s="1"/>
      <c r="E115" s="1"/>
      <c r="F115" s="1" t="s">
        <v>105</v>
      </c>
      <c r="G115" s="1"/>
      <c r="H115" s="2">
        <v>722.25</v>
      </c>
      <c r="I115" s="2">
        <v>1583.5</v>
      </c>
      <c r="J115" s="16">
        <f t="shared" si="1"/>
        <v>-861.25</v>
      </c>
    </row>
    <row r="116" spans="1:10">
      <c r="A116" s="1"/>
      <c r="B116" s="1"/>
      <c r="C116" s="1"/>
      <c r="D116" s="1"/>
      <c r="E116" s="1"/>
      <c r="F116" s="1" t="s">
        <v>106</v>
      </c>
      <c r="G116" s="1"/>
      <c r="H116" s="2">
        <v>3879.32</v>
      </c>
      <c r="I116" s="2">
        <v>8180.82</v>
      </c>
      <c r="J116" s="16">
        <f t="shared" si="1"/>
        <v>-4301.5</v>
      </c>
    </row>
    <row r="117" spans="1:10">
      <c r="A117" s="1"/>
      <c r="B117" s="1"/>
      <c r="C117" s="1"/>
      <c r="D117" s="1"/>
      <c r="E117" s="1"/>
      <c r="F117" s="1" t="s">
        <v>107</v>
      </c>
      <c r="G117" s="1"/>
      <c r="H117" s="2">
        <v>2495</v>
      </c>
      <c r="J117" s="16">
        <f t="shared" si="1"/>
        <v>2495</v>
      </c>
    </row>
    <row r="118" spans="1:10">
      <c r="A118" s="1"/>
      <c r="B118" s="1"/>
      <c r="C118" s="1"/>
      <c r="D118" s="1"/>
      <c r="E118" s="1"/>
      <c r="F118" s="1" t="s">
        <v>108</v>
      </c>
      <c r="G118" s="1"/>
      <c r="H118" s="2">
        <v>1352.58</v>
      </c>
      <c r="I118" s="2">
        <v>1654.95</v>
      </c>
      <c r="J118" s="16">
        <f t="shared" si="1"/>
        <v>-302.37000000000012</v>
      </c>
    </row>
    <row r="119" spans="1:10">
      <c r="A119" s="1"/>
      <c r="B119" s="1"/>
      <c r="C119" s="1"/>
      <c r="D119" s="1"/>
      <c r="E119" s="1"/>
      <c r="F119" s="1" t="s">
        <v>109</v>
      </c>
      <c r="G119" s="1"/>
      <c r="H119" s="2">
        <v>0</v>
      </c>
      <c r="I119" s="2">
        <v>27442.31</v>
      </c>
      <c r="J119" s="16">
        <f t="shared" si="1"/>
        <v>-27442.31</v>
      </c>
    </row>
    <row r="120" spans="1:10">
      <c r="A120" s="1"/>
      <c r="B120" s="1"/>
      <c r="C120" s="1"/>
      <c r="D120" s="1"/>
      <c r="E120" s="1"/>
      <c r="F120" s="1" t="s">
        <v>110</v>
      </c>
      <c r="G120" s="1"/>
      <c r="H120" s="2">
        <v>140</v>
      </c>
      <c r="I120" s="2">
        <v>1080.82</v>
      </c>
      <c r="J120" s="16">
        <f t="shared" si="1"/>
        <v>-940.81999999999994</v>
      </c>
    </row>
    <row r="121" spans="1:10">
      <c r="A121" s="1"/>
      <c r="B121" s="1"/>
      <c r="C121" s="1"/>
      <c r="D121" s="1"/>
      <c r="E121" s="1"/>
      <c r="F121" s="1" t="s">
        <v>111</v>
      </c>
      <c r="G121" s="1"/>
      <c r="H121" s="2">
        <v>328.39</v>
      </c>
      <c r="I121" s="2">
        <v>606.22</v>
      </c>
      <c r="J121" s="16">
        <f t="shared" si="1"/>
        <v>-277.83000000000004</v>
      </c>
    </row>
    <row r="122" spans="1:10">
      <c r="A122" s="1"/>
      <c r="B122" s="1"/>
      <c r="C122" s="1"/>
      <c r="D122" s="1"/>
      <c r="E122" s="1"/>
      <c r="F122" s="1" t="s">
        <v>112</v>
      </c>
      <c r="G122" s="1"/>
      <c r="H122" s="2"/>
      <c r="I122" s="2"/>
      <c r="J122" s="16"/>
    </row>
    <row r="123" spans="1:10">
      <c r="A123" s="1"/>
      <c r="B123" s="1"/>
      <c r="C123" s="1"/>
      <c r="D123" s="1"/>
      <c r="E123" s="1"/>
      <c r="F123" s="1"/>
      <c r="G123" s="1" t="s">
        <v>113</v>
      </c>
      <c r="H123" s="2">
        <v>25239.54</v>
      </c>
      <c r="I123" s="2">
        <v>32473.96</v>
      </c>
      <c r="J123" s="16">
        <f t="shared" si="1"/>
        <v>-7234.4199999999983</v>
      </c>
    </row>
    <row r="124" spans="1:10">
      <c r="A124" s="1"/>
      <c r="B124" s="1"/>
      <c r="C124" s="1"/>
      <c r="D124" s="1"/>
      <c r="E124" s="1"/>
      <c r="F124" s="1"/>
      <c r="G124" s="1" t="s">
        <v>114</v>
      </c>
      <c r="H124" s="2">
        <v>82.5</v>
      </c>
      <c r="I124" s="2">
        <v>678.6</v>
      </c>
      <c r="J124" s="16">
        <f t="shared" si="1"/>
        <v>-596.1</v>
      </c>
    </row>
    <row r="125" spans="1:10">
      <c r="A125" s="1"/>
      <c r="B125" s="1"/>
      <c r="C125" s="1"/>
      <c r="D125" s="1"/>
      <c r="E125" s="1"/>
      <c r="F125" s="1"/>
      <c r="G125" s="1" t="s">
        <v>115</v>
      </c>
      <c r="H125" s="2">
        <v>9838.94</v>
      </c>
      <c r="I125" s="2">
        <v>9303.9500000000007</v>
      </c>
      <c r="J125" s="16">
        <f t="shared" si="1"/>
        <v>534.98999999999978</v>
      </c>
    </row>
    <row r="126" spans="1:10">
      <c r="A126" s="1"/>
      <c r="B126" s="1"/>
      <c r="C126" s="1"/>
      <c r="D126" s="1"/>
      <c r="E126" s="1"/>
      <c r="F126" s="1"/>
      <c r="G126" s="1" t="s">
        <v>116</v>
      </c>
      <c r="H126" s="2">
        <v>1460.1</v>
      </c>
      <c r="I126" s="2">
        <v>1205.8599999999999</v>
      </c>
      <c r="J126" s="16">
        <f t="shared" si="1"/>
        <v>254.24</v>
      </c>
    </row>
    <row r="127" spans="1:10" ht="16.5" customHeight="1" thickBot="1">
      <c r="A127" s="1"/>
      <c r="B127" s="1"/>
      <c r="C127" s="1"/>
      <c r="D127" s="1"/>
      <c r="E127" s="1"/>
      <c r="F127" s="1"/>
      <c r="G127" s="1" t="s">
        <v>117</v>
      </c>
      <c r="H127" s="3">
        <v>6891.91</v>
      </c>
      <c r="I127" s="3">
        <v>3212.21</v>
      </c>
      <c r="J127" s="27">
        <f t="shared" si="1"/>
        <v>3679.7</v>
      </c>
    </row>
    <row r="128" spans="1:10">
      <c r="A128" s="1"/>
      <c r="B128" s="1"/>
      <c r="C128" s="1"/>
      <c r="D128" s="1"/>
      <c r="E128" s="1"/>
      <c r="F128" s="1" t="s">
        <v>118</v>
      </c>
      <c r="G128" s="1"/>
      <c r="H128" s="2">
        <f>ROUND(SUM(H122:H127),5)</f>
        <v>43512.99</v>
      </c>
      <c r="I128" s="2">
        <f>ROUND(SUM(I122:I127),5)</f>
        <v>46874.58</v>
      </c>
      <c r="J128" s="16">
        <f t="shared" si="1"/>
        <v>-3361.5900000000038</v>
      </c>
    </row>
    <row r="129" spans="1:10">
      <c r="A129" s="1"/>
      <c r="B129" s="1"/>
      <c r="C129" s="1"/>
      <c r="D129" s="1"/>
      <c r="E129" s="1"/>
      <c r="F129" s="1" t="s">
        <v>119</v>
      </c>
      <c r="G129" s="1"/>
      <c r="H129" s="2"/>
      <c r="I129" s="2"/>
      <c r="J129" s="16"/>
    </row>
    <row r="130" spans="1:10">
      <c r="A130" s="1"/>
      <c r="B130" s="1"/>
      <c r="C130" s="1"/>
      <c r="D130" s="1"/>
      <c r="E130" s="1"/>
      <c r="F130" s="1"/>
      <c r="G130" s="1" t="s">
        <v>120</v>
      </c>
      <c r="H130" s="2">
        <v>5637.55</v>
      </c>
      <c r="I130" s="2">
        <v>4528.72</v>
      </c>
      <c r="J130" s="16">
        <f t="shared" si="1"/>
        <v>1108.83</v>
      </c>
    </row>
    <row r="131" spans="1:10">
      <c r="A131" s="1"/>
      <c r="B131" s="1"/>
      <c r="C131" s="1"/>
      <c r="D131" s="1"/>
      <c r="E131" s="1"/>
      <c r="F131" s="1"/>
      <c r="G131" s="1" t="s">
        <v>121</v>
      </c>
      <c r="H131" s="2">
        <v>2280.4699999999998</v>
      </c>
      <c r="I131" s="2">
        <v>2600.25</v>
      </c>
      <c r="J131" s="16">
        <f t="shared" si="1"/>
        <v>-319.7800000000002</v>
      </c>
    </row>
    <row r="132" spans="1:10">
      <c r="A132" s="1"/>
      <c r="B132" s="1"/>
      <c r="C132" s="1"/>
      <c r="D132" s="1"/>
      <c r="E132" s="1"/>
      <c r="F132" s="1"/>
      <c r="G132" s="1" t="s">
        <v>122</v>
      </c>
      <c r="H132" s="2">
        <v>386.4</v>
      </c>
      <c r="I132" s="2">
        <v>286.44</v>
      </c>
      <c r="J132" s="16">
        <f t="shared" si="1"/>
        <v>99.95999999999998</v>
      </c>
    </row>
    <row r="133" spans="1:10">
      <c r="A133" s="1"/>
      <c r="B133" s="1"/>
      <c r="C133" s="1"/>
      <c r="D133" s="1"/>
      <c r="E133" s="1"/>
      <c r="F133" s="1"/>
      <c r="G133" s="1" t="s">
        <v>123</v>
      </c>
      <c r="H133" s="2">
        <v>1380</v>
      </c>
      <c r="I133" s="2">
        <v>1260</v>
      </c>
      <c r="J133" s="16">
        <f t="shared" si="1"/>
        <v>120</v>
      </c>
    </row>
    <row r="134" spans="1:10">
      <c r="A134" s="1"/>
      <c r="B134" s="1"/>
      <c r="C134" s="1"/>
      <c r="D134" s="1"/>
      <c r="E134" s="1"/>
      <c r="F134" s="1"/>
      <c r="G134" s="1" t="s">
        <v>124</v>
      </c>
      <c r="H134" s="2">
        <v>671.81</v>
      </c>
      <c r="I134" s="2">
        <v>913.12</v>
      </c>
      <c r="J134" s="16">
        <f t="shared" ref="J134:J197" si="2">H134-I134</f>
        <v>-241.31000000000006</v>
      </c>
    </row>
    <row r="135" spans="1:10" ht="18.75" customHeight="1" thickBot="1">
      <c r="A135" s="1"/>
      <c r="B135" s="1"/>
      <c r="C135" s="1"/>
      <c r="D135" s="1"/>
      <c r="E135" s="1"/>
      <c r="F135" s="1"/>
      <c r="G135" s="1" t="s">
        <v>125</v>
      </c>
      <c r="H135" s="3">
        <v>721.34</v>
      </c>
      <c r="I135" s="3">
        <v>721.34</v>
      </c>
      <c r="J135" s="27">
        <f t="shared" si="2"/>
        <v>0</v>
      </c>
    </row>
    <row r="136" spans="1:10">
      <c r="A136" s="1"/>
      <c r="B136" s="1"/>
      <c r="C136" s="1"/>
      <c r="D136" s="1"/>
      <c r="E136" s="1"/>
      <c r="F136" s="1" t="s">
        <v>126</v>
      </c>
      <c r="G136" s="1"/>
      <c r="H136" s="2">
        <f>ROUND(SUM(H129:H135),5)</f>
        <v>11077.57</v>
      </c>
      <c r="I136" s="2">
        <f>ROUND(SUM(I129:I135),5)</f>
        <v>10309.870000000001</v>
      </c>
      <c r="J136" s="16">
        <f t="shared" si="2"/>
        <v>767.69999999999891</v>
      </c>
    </row>
    <row r="137" spans="1:10">
      <c r="A137" s="1"/>
      <c r="B137" s="1"/>
      <c r="C137" s="1"/>
      <c r="D137" s="1"/>
      <c r="E137" s="1"/>
      <c r="F137" s="1" t="s">
        <v>127</v>
      </c>
      <c r="G137" s="1"/>
      <c r="H137" s="2"/>
      <c r="I137" s="2"/>
      <c r="J137" s="16"/>
    </row>
    <row r="138" spans="1:10">
      <c r="A138" s="1"/>
      <c r="B138" s="1"/>
      <c r="C138" s="1"/>
      <c r="D138" s="1"/>
      <c r="E138" s="1"/>
      <c r="F138" s="1"/>
      <c r="G138" s="1" t="s">
        <v>128</v>
      </c>
      <c r="H138" s="2">
        <v>248977.04</v>
      </c>
      <c r="I138" s="2">
        <v>224480.01</v>
      </c>
      <c r="J138" s="16">
        <f t="shared" si="2"/>
        <v>24497.03</v>
      </c>
    </row>
    <row r="139" spans="1:10">
      <c r="A139" s="1"/>
      <c r="B139" s="1"/>
      <c r="C139" s="1"/>
      <c r="D139" s="1"/>
      <c r="E139" s="1"/>
      <c r="F139" s="1"/>
      <c r="G139" s="1" t="s">
        <v>129</v>
      </c>
      <c r="H139" s="2">
        <v>7335</v>
      </c>
      <c r="I139" s="2">
        <v>0</v>
      </c>
      <c r="J139" s="16">
        <f t="shared" si="2"/>
        <v>7335</v>
      </c>
    </row>
    <row r="140" spans="1:10">
      <c r="A140" s="1"/>
      <c r="B140" s="1"/>
      <c r="C140" s="1"/>
      <c r="D140" s="1"/>
      <c r="E140" s="1"/>
      <c r="F140" s="1"/>
      <c r="G140" s="1" t="s">
        <v>130</v>
      </c>
      <c r="H140" s="2">
        <v>25056.65</v>
      </c>
      <c r="I140" s="2">
        <v>0</v>
      </c>
      <c r="J140" s="16">
        <f t="shared" si="2"/>
        <v>25056.65</v>
      </c>
    </row>
    <row r="141" spans="1:10">
      <c r="A141" s="1"/>
      <c r="B141" s="1"/>
      <c r="C141" s="1"/>
      <c r="D141" s="1"/>
      <c r="E141" s="1"/>
      <c r="F141" s="1"/>
      <c r="G141" s="1" t="s">
        <v>131</v>
      </c>
      <c r="H141" s="2">
        <v>86241.14</v>
      </c>
      <c r="I141" s="2">
        <v>46015</v>
      </c>
      <c r="J141" s="16">
        <f t="shared" si="2"/>
        <v>40226.14</v>
      </c>
    </row>
    <row r="142" spans="1:10">
      <c r="A142" s="1"/>
      <c r="B142" s="1"/>
      <c r="C142" s="1"/>
      <c r="D142" s="1"/>
      <c r="E142" s="1"/>
      <c r="F142" s="1"/>
      <c r="G142" s="1" t="s">
        <v>132</v>
      </c>
      <c r="H142" s="2">
        <v>23863.1</v>
      </c>
      <c r="I142" s="4">
        <v>23630.92</v>
      </c>
      <c r="J142" s="16">
        <f t="shared" si="2"/>
        <v>232.18000000000029</v>
      </c>
    </row>
    <row r="143" spans="1:10" ht="18" customHeight="1" thickBot="1">
      <c r="A143" s="1"/>
      <c r="B143" s="1"/>
      <c r="C143" s="1"/>
      <c r="D143" s="1"/>
      <c r="E143" s="1"/>
      <c r="F143" s="1"/>
      <c r="G143" s="1" t="s">
        <v>133</v>
      </c>
      <c r="H143" s="3">
        <v>847.19</v>
      </c>
      <c r="I143" s="24">
        <v>0</v>
      </c>
      <c r="J143" s="27">
        <f t="shared" si="2"/>
        <v>847.19</v>
      </c>
    </row>
    <row r="144" spans="1:10">
      <c r="A144" s="1"/>
      <c r="B144" s="1"/>
      <c r="C144" s="1"/>
      <c r="D144" s="1"/>
      <c r="E144" s="1"/>
      <c r="F144" s="1" t="s">
        <v>134</v>
      </c>
      <c r="G144" s="1"/>
      <c r="H144" s="2">
        <f>ROUND(SUM(H137:H143),5)</f>
        <v>392320.12</v>
      </c>
      <c r="I144" s="2">
        <f>ROUND(SUM(I137:I142),5)</f>
        <v>294125.93</v>
      </c>
      <c r="J144" s="16">
        <f t="shared" si="2"/>
        <v>98194.19</v>
      </c>
    </row>
    <row r="145" spans="1:10">
      <c r="A145" s="1"/>
      <c r="B145" s="1"/>
      <c r="C145" s="1"/>
      <c r="D145" s="1"/>
      <c r="E145" s="1"/>
      <c r="F145" s="1" t="s">
        <v>135</v>
      </c>
      <c r="G145" s="1"/>
      <c r="H145" s="2"/>
      <c r="J145" s="16"/>
    </row>
    <row r="146" spans="1:10">
      <c r="A146" s="1"/>
      <c r="B146" s="1"/>
      <c r="C146" s="1"/>
      <c r="D146" s="1"/>
      <c r="E146" s="1"/>
      <c r="F146" s="1"/>
      <c r="G146" s="1" t="s">
        <v>136</v>
      </c>
      <c r="H146" s="2">
        <v>23895.16</v>
      </c>
      <c r="I146" s="2">
        <v>17682.98</v>
      </c>
      <c r="J146" s="16">
        <f t="shared" si="2"/>
        <v>6212.18</v>
      </c>
    </row>
    <row r="147" spans="1:10" ht="18" customHeight="1" thickBot="1">
      <c r="A147" s="1"/>
      <c r="B147" s="1"/>
      <c r="C147" s="1"/>
      <c r="D147" s="1"/>
      <c r="E147" s="1"/>
      <c r="F147" s="1"/>
      <c r="G147" s="1" t="s">
        <v>137</v>
      </c>
      <c r="H147" s="4">
        <v>11393.93</v>
      </c>
      <c r="I147" s="3">
        <v>5549.5</v>
      </c>
      <c r="J147" s="27">
        <f t="shared" si="2"/>
        <v>5844.43</v>
      </c>
    </row>
    <row r="148" spans="1:10" ht="18" customHeight="1" thickBot="1">
      <c r="A148" s="1"/>
      <c r="B148" s="1"/>
      <c r="C148" s="1"/>
      <c r="D148" s="1"/>
      <c r="E148" s="1"/>
      <c r="F148" s="1" t="s">
        <v>138</v>
      </c>
      <c r="G148" s="1"/>
      <c r="H148" s="5">
        <f>ROUND(SUM(H145:H147),5)</f>
        <v>35289.089999999997</v>
      </c>
      <c r="I148" s="16">
        <v>23232.48</v>
      </c>
      <c r="J148" s="28">
        <f t="shared" si="2"/>
        <v>12056.609999999997</v>
      </c>
    </row>
    <row r="149" spans="1:10" ht="20.25" customHeight="1" thickBot="1">
      <c r="A149" s="1"/>
      <c r="B149" s="1"/>
      <c r="C149" s="1"/>
      <c r="D149" s="1"/>
      <c r="E149" s="1" t="s">
        <v>139</v>
      </c>
      <c r="F149" s="1"/>
      <c r="G149" s="1"/>
      <c r="H149" s="6">
        <f>ROUND(SUM(H113:H121)+H128+H136+H144+H148,5)</f>
        <v>491917.39</v>
      </c>
      <c r="I149" s="6">
        <v>419948.93</v>
      </c>
      <c r="J149" s="28">
        <f t="shared" si="2"/>
        <v>71968.460000000021</v>
      </c>
    </row>
    <row r="150" spans="1:10">
      <c r="A150" s="1"/>
      <c r="B150" s="1"/>
      <c r="C150" s="1"/>
      <c r="D150" s="1"/>
      <c r="E150" s="1"/>
      <c r="F150" s="1"/>
      <c r="G150" s="1"/>
      <c r="H150" s="2"/>
      <c r="I150" s="2"/>
      <c r="J150" s="16"/>
    </row>
    <row r="151" spans="1:10">
      <c r="A151" s="1"/>
      <c r="B151" s="1"/>
      <c r="C151" s="1"/>
      <c r="D151" s="1" t="s">
        <v>140</v>
      </c>
      <c r="E151" s="1"/>
      <c r="F151" s="1"/>
      <c r="G151" s="1"/>
      <c r="H151" s="2"/>
      <c r="I151" s="4"/>
      <c r="J151" s="16"/>
    </row>
    <row r="152" spans="1:10">
      <c r="A152" s="1"/>
      <c r="B152" s="1"/>
      <c r="C152" s="1"/>
      <c r="D152" s="1"/>
      <c r="E152" s="1" t="s">
        <v>141</v>
      </c>
      <c r="F152" s="1"/>
      <c r="G152" s="1"/>
      <c r="H152" s="2"/>
      <c r="I152" s="4"/>
      <c r="J152" s="16"/>
    </row>
    <row r="153" spans="1:10">
      <c r="A153" s="1"/>
      <c r="B153" s="1"/>
      <c r="C153" s="1"/>
      <c r="D153" s="1"/>
      <c r="E153" s="1"/>
      <c r="F153" s="1" t="s">
        <v>142</v>
      </c>
      <c r="G153" s="1"/>
      <c r="H153" s="2">
        <v>113.97</v>
      </c>
      <c r="I153" s="2">
        <v>100.83</v>
      </c>
      <c r="J153" s="16">
        <f t="shared" si="2"/>
        <v>13.14</v>
      </c>
    </row>
    <row r="154" spans="1:10">
      <c r="A154" s="1"/>
      <c r="B154" s="1"/>
      <c r="C154" s="1"/>
      <c r="D154" s="1"/>
      <c r="E154" s="1"/>
      <c r="F154" s="1" t="s">
        <v>143</v>
      </c>
      <c r="G154" s="1"/>
      <c r="H154" s="2">
        <v>6999</v>
      </c>
      <c r="I154" s="2">
        <v>13918.31</v>
      </c>
      <c r="J154" s="16">
        <f t="shared" si="2"/>
        <v>-6919.3099999999995</v>
      </c>
    </row>
    <row r="155" spans="1:10">
      <c r="A155" s="1"/>
      <c r="B155" s="1"/>
      <c r="C155" s="1"/>
      <c r="D155" s="1"/>
      <c r="E155" s="1"/>
      <c r="F155" s="1" t="s">
        <v>144</v>
      </c>
      <c r="G155" s="1"/>
      <c r="H155" s="2">
        <v>31.13</v>
      </c>
      <c r="I155" s="2">
        <v>169</v>
      </c>
      <c r="J155" s="16">
        <f t="shared" si="2"/>
        <v>-137.87</v>
      </c>
    </row>
    <row r="156" spans="1:10">
      <c r="A156" s="1"/>
      <c r="B156" s="1"/>
      <c r="C156" s="1"/>
      <c r="D156" s="1"/>
      <c r="E156" s="1"/>
      <c r="F156" s="1" t="s">
        <v>145</v>
      </c>
      <c r="G156" s="1"/>
      <c r="H156" s="2">
        <v>11643.22</v>
      </c>
      <c r="I156" s="2">
        <v>11712.05</v>
      </c>
      <c r="J156" s="16">
        <f t="shared" si="2"/>
        <v>-68.829999999999927</v>
      </c>
    </row>
    <row r="157" spans="1:10">
      <c r="A157" s="1"/>
      <c r="F157" s="11" t="s">
        <v>278</v>
      </c>
      <c r="H157" s="2">
        <v>0</v>
      </c>
      <c r="I157" s="2">
        <v>160.04</v>
      </c>
      <c r="J157" s="16">
        <f t="shared" si="2"/>
        <v>-160.04</v>
      </c>
    </row>
    <row r="158" spans="1:10">
      <c r="A158" s="1"/>
      <c r="B158" s="1"/>
      <c r="C158" s="1"/>
      <c r="D158" s="1"/>
      <c r="E158" s="1"/>
      <c r="F158" s="1" t="s">
        <v>146</v>
      </c>
      <c r="G158" s="1"/>
      <c r="H158" s="2">
        <v>111.79</v>
      </c>
      <c r="I158" s="2">
        <v>64.63</v>
      </c>
      <c r="J158" s="16">
        <f t="shared" si="2"/>
        <v>47.160000000000011</v>
      </c>
    </row>
    <row r="159" spans="1:10">
      <c r="A159" s="1"/>
      <c r="B159" s="1"/>
      <c r="C159" s="1"/>
      <c r="D159" s="1"/>
      <c r="E159" s="1"/>
      <c r="F159" s="1" t="s">
        <v>147</v>
      </c>
      <c r="G159" s="1"/>
      <c r="H159" s="2">
        <v>-496.03</v>
      </c>
      <c r="I159" s="2">
        <v>317.54000000000002</v>
      </c>
      <c r="J159" s="16">
        <f t="shared" si="2"/>
        <v>-813.56999999999994</v>
      </c>
    </row>
    <row r="160" spans="1:10">
      <c r="A160" s="1"/>
      <c r="B160" s="1"/>
      <c r="C160" s="1"/>
      <c r="D160" s="1"/>
      <c r="E160" s="1"/>
      <c r="F160" s="1" t="s">
        <v>148</v>
      </c>
      <c r="G160" s="1"/>
      <c r="H160" s="2">
        <v>848.14</v>
      </c>
      <c r="I160" s="2">
        <v>182.32</v>
      </c>
      <c r="J160" s="16">
        <f t="shared" si="2"/>
        <v>665.81999999999994</v>
      </c>
    </row>
    <row r="161" spans="1:10">
      <c r="A161" s="1"/>
      <c r="B161" s="1"/>
      <c r="C161" s="1"/>
      <c r="D161" s="1"/>
      <c r="E161" s="1"/>
      <c r="F161" s="1" t="s">
        <v>149</v>
      </c>
      <c r="G161" s="1"/>
      <c r="H161" s="2">
        <v>197.09</v>
      </c>
      <c r="I161" s="2">
        <v>0</v>
      </c>
      <c r="J161" s="16">
        <f t="shared" si="2"/>
        <v>197.09</v>
      </c>
    </row>
    <row r="162" spans="1:10">
      <c r="A162" s="1"/>
      <c r="B162" s="1"/>
      <c r="C162" s="1"/>
      <c r="D162" s="1"/>
      <c r="E162" s="1"/>
      <c r="F162" s="1" t="s">
        <v>150</v>
      </c>
      <c r="G162" s="1"/>
      <c r="H162" s="2">
        <v>1045.98</v>
      </c>
      <c r="I162" s="2">
        <v>264</v>
      </c>
      <c r="J162" s="16">
        <f t="shared" si="2"/>
        <v>781.98</v>
      </c>
    </row>
    <row r="163" spans="1:10">
      <c r="A163" s="1"/>
      <c r="B163" s="1"/>
      <c r="C163" s="1"/>
      <c r="D163" s="1"/>
      <c r="E163" s="1"/>
      <c r="F163" s="1" t="s">
        <v>151</v>
      </c>
      <c r="G163" s="1"/>
      <c r="H163" s="2">
        <v>2162.44</v>
      </c>
      <c r="I163" s="2">
        <v>2673.06</v>
      </c>
      <c r="J163" s="16">
        <f t="shared" si="2"/>
        <v>-510.61999999999989</v>
      </c>
    </row>
    <row r="164" spans="1:10">
      <c r="A164" s="1"/>
      <c r="B164" s="1"/>
      <c r="C164" s="1"/>
      <c r="D164" s="1"/>
      <c r="E164" s="1"/>
      <c r="F164" s="1" t="s">
        <v>152</v>
      </c>
      <c r="G164" s="1"/>
      <c r="H164" s="2">
        <v>792.57</v>
      </c>
      <c r="I164" s="2">
        <v>417.5</v>
      </c>
      <c r="J164" s="16">
        <f t="shared" si="2"/>
        <v>375.07000000000005</v>
      </c>
    </row>
    <row r="165" spans="1:10">
      <c r="A165" s="1"/>
      <c r="B165" s="1"/>
      <c r="C165" s="1"/>
      <c r="D165" s="1"/>
      <c r="E165" s="1"/>
      <c r="F165" s="1" t="s">
        <v>153</v>
      </c>
      <c r="G165" s="1"/>
      <c r="H165" s="2">
        <v>3680</v>
      </c>
      <c r="I165" s="2">
        <v>3300</v>
      </c>
      <c r="J165" s="16">
        <f t="shared" si="2"/>
        <v>380</v>
      </c>
    </row>
    <row r="166" spans="1:10">
      <c r="A166" s="1"/>
      <c r="B166" s="1"/>
      <c r="C166" s="1"/>
      <c r="D166" s="1"/>
      <c r="E166" s="1"/>
      <c r="F166" s="1" t="s">
        <v>154</v>
      </c>
      <c r="G166" s="1"/>
      <c r="H166" s="2">
        <v>26.97</v>
      </c>
      <c r="I166" s="2">
        <v>0</v>
      </c>
      <c r="J166" s="16">
        <f t="shared" si="2"/>
        <v>26.97</v>
      </c>
    </row>
    <row r="167" spans="1:10">
      <c r="A167" s="1"/>
      <c r="B167" s="1"/>
      <c r="C167" s="1"/>
      <c r="D167" s="1"/>
      <c r="E167" s="1"/>
      <c r="F167" s="1" t="s">
        <v>155</v>
      </c>
      <c r="G167" s="1"/>
      <c r="H167" s="2">
        <v>642.42999999999995</v>
      </c>
      <c r="I167" s="2">
        <v>0</v>
      </c>
      <c r="J167" s="16">
        <f t="shared" si="2"/>
        <v>642.42999999999995</v>
      </c>
    </row>
    <row r="168" spans="1:10">
      <c r="A168" s="1"/>
      <c r="B168" s="1"/>
      <c r="C168" s="1"/>
      <c r="D168" s="1"/>
      <c r="E168" s="1"/>
      <c r="F168" s="1" t="s">
        <v>156</v>
      </c>
      <c r="G168" s="1"/>
      <c r="H168" s="2">
        <v>23.18</v>
      </c>
      <c r="I168" s="2">
        <v>0</v>
      </c>
      <c r="J168" s="16">
        <f t="shared" si="2"/>
        <v>23.18</v>
      </c>
    </row>
    <row r="169" spans="1:10">
      <c r="A169" s="1"/>
      <c r="B169" s="1"/>
      <c r="C169" s="1"/>
      <c r="D169" s="1"/>
      <c r="E169" s="1"/>
      <c r="F169" s="1" t="s">
        <v>157</v>
      </c>
      <c r="G169" s="1"/>
      <c r="H169" s="2"/>
      <c r="J169" s="16"/>
    </row>
    <row r="170" spans="1:10" ht="15.75" customHeight="1">
      <c r="A170" s="1"/>
      <c r="B170" s="1"/>
      <c r="C170" s="1"/>
      <c r="D170" s="1"/>
      <c r="E170" s="1"/>
      <c r="F170" s="1"/>
      <c r="G170" s="1" t="s">
        <v>158</v>
      </c>
      <c r="H170" s="2">
        <v>69.209999999999994</v>
      </c>
      <c r="I170" s="2">
        <v>1275.08</v>
      </c>
      <c r="J170" s="16">
        <f t="shared" si="2"/>
        <v>-1205.8699999999999</v>
      </c>
    </row>
    <row r="171" spans="1:10" ht="15.75" thickBot="1">
      <c r="A171" s="1"/>
      <c r="B171" s="1"/>
      <c r="C171" s="1"/>
      <c r="D171" s="1"/>
      <c r="E171" s="1"/>
      <c r="F171" s="1"/>
      <c r="G171" s="1" t="s">
        <v>159</v>
      </c>
      <c r="H171" s="3">
        <v>473.82</v>
      </c>
      <c r="I171" s="3">
        <v>506.26</v>
      </c>
      <c r="J171" s="27">
        <f t="shared" si="2"/>
        <v>-32.44</v>
      </c>
    </row>
    <row r="172" spans="1:10">
      <c r="A172" s="1"/>
      <c r="B172" s="1"/>
      <c r="C172" s="1"/>
      <c r="D172" s="1"/>
      <c r="E172" s="1"/>
      <c r="F172" s="1" t="s">
        <v>160</v>
      </c>
      <c r="G172" s="1"/>
      <c r="H172" s="2">
        <f>ROUND(SUM(H169:H171),5)</f>
        <v>543.03</v>
      </c>
      <c r="I172" s="2">
        <f>ROUND(SUM(I166:I171),5)</f>
        <v>1781.34</v>
      </c>
      <c r="J172" s="16">
        <f t="shared" si="2"/>
        <v>-1238.31</v>
      </c>
    </row>
    <row r="173" spans="1:10">
      <c r="A173" s="1"/>
      <c r="B173" s="1"/>
      <c r="C173" s="1"/>
      <c r="D173" s="1"/>
      <c r="E173" s="1"/>
      <c r="F173" s="1" t="s">
        <v>161</v>
      </c>
      <c r="G173" s="1"/>
      <c r="H173" s="2"/>
      <c r="I173" s="2"/>
      <c r="J173" s="16"/>
    </row>
    <row r="174" spans="1:10">
      <c r="A174" s="1"/>
      <c r="B174" s="1"/>
      <c r="C174" s="1"/>
      <c r="D174" s="1"/>
      <c r="E174" s="1"/>
      <c r="F174" s="1"/>
      <c r="G174" s="1" t="s">
        <v>162</v>
      </c>
      <c r="H174" s="2">
        <v>801.34</v>
      </c>
      <c r="I174" s="2">
        <v>1542.09</v>
      </c>
      <c r="J174" s="16">
        <f t="shared" si="2"/>
        <v>-740.74999999999989</v>
      </c>
    </row>
    <row r="175" spans="1:10" ht="18" customHeight="1">
      <c r="A175" s="1"/>
      <c r="B175" s="1"/>
      <c r="C175" s="1"/>
      <c r="D175" s="1"/>
      <c r="E175" s="1"/>
      <c r="F175" s="1"/>
      <c r="G175" s="1" t="s">
        <v>163</v>
      </c>
      <c r="H175" s="2">
        <v>1098.71</v>
      </c>
      <c r="I175" s="2">
        <v>1487.59</v>
      </c>
      <c r="J175" s="16">
        <f t="shared" si="2"/>
        <v>-388.87999999999988</v>
      </c>
    </row>
    <row r="176" spans="1:10" ht="15.75" thickBot="1">
      <c r="A176" s="1"/>
      <c r="B176" s="1"/>
      <c r="C176" s="1"/>
      <c r="D176" s="1"/>
      <c r="E176" s="1"/>
      <c r="F176" s="1"/>
      <c r="G176" s="1" t="s">
        <v>164</v>
      </c>
      <c r="H176" s="3">
        <v>158.4</v>
      </c>
      <c r="I176" s="3">
        <v>38.4</v>
      </c>
      <c r="J176" s="27">
        <f t="shared" si="2"/>
        <v>120</v>
      </c>
    </row>
    <row r="177" spans="1:10">
      <c r="A177" s="1"/>
      <c r="B177" s="1"/>
      <c r="C177" s="1"/>
      <c r="D177" s="1"/>
      <c r="E177" s="1"/>
      <c r="F177" s="1" t="s">
        <v>165</v>
      </c>
      <c r="G177" s="1"/>
      <c r="H177" s="2">
        <f>ROUND(SUM(H173:H176),5)</f>
        <v>2058.4499999999998</v>
      </c>
      <c r="I177" s="2">
        <f>ROUND(SUM(I173:I176),5)</f>
        <v>3068.08</v>
      </c>
      <c r="J177" s="16">
        <f t="shared" si="2"/>
        <v>-1009.6300000000001</v>
      </c>
    </row>
    <row r="178" spans="1:10">
      <c r="A178" s="1"/>
      <c r="B178" s="1"/>
      <c r="C178" s="1"/>
      <c r="D178" s="1"/>
      <c r="E178" s="1"/>
      <c r="F178" s="1" t="s">
        <v>166</v>
      </c>
      <c r="G178" s="1"/>
      <c r="H178" s="2"/>
      <c r="I178" s="2"/>
      <c r="J178" s="16"/>
    </row>
    <row r="179" spans="1:10">
      <c r="A179" s="1"/>
      <c r="B179" s="1"/>
      <c r="C179" s="1"/>
      <c r="D179" s="1"/>
      <c r="E179" s="1"/>
      <c r="F179" s="1"/>
      <c r="G179" s="1" t="s">
        <v>167</v>
      </c>
      <c r="H179" s="2">
        <v>21958.29</v>
      </c>
      <c r="I179" s="2">
        <v>15380.49</v>
      </c>
      <c r="J179" s="16">
        <f t="shared" si="2"/>
        <v>6577.8000000000011</v>
      </c>
    </row>
    <row r="180" spans="1:10" ht="16.5" customHeight="1">
      <c r="A180" s="1"/>
      <c r="B180" s="1"/>
      <c r="C180" s="1"/>
      <c r="D180" s="1"/>
      <c r="E180" s="1"/>
      <c r="F180" s="1"/>
      <c r="G180" s="1" t="s">
        <v>168</v>
      </c>
      <c r="H180" s="2">
        <v>3203.25</v>
      </c>
      <c r="I180" s="2">
        <v>3356</v>
      </c>
      <c r="J180" s="16">
        <f t="shared" si="2"/>
        <v>-152.75</v>
      </c>
    </row>
    <row r="181" spans="1:10" ht="15.75" thickBot="1">
      <c r="A181" s="1"/>
      <c r="B181" s="1"/>
      <c r="C181" s="1"/>
      <c r="D181" s="1"/>
      <c r="E181" s="1"/>
      <c r="F181" s="1"/>
      <c r="G181" s="1" t="s">
        <v>169</v>
      </c>
      <c r="H181" s="3">
        <v>1909.5</v>
      </c>
      <c r="I181" s="3">
        <v>1450.36</v>
      </c>
      <c r="J181" s="27">
        <f t="shared" si="2"/>
        <v>459.1400000000001</v>
      </c>
    </row>
    <row r="182" spans="1:10">
      <c r="A182" s="1"/>
      <c r="B182" s="1"/>
      <c r="C182" s="1"/>
      <c r="D182" s="1"/>
      <c r="E182" s="1"/>
      <c r="F182" s="1" t="s">
        <v>170</v>
      </c>
      <c r="G182" s="1"/>
      <c r="H182" s="2">
        <f>ROUND(SUM(H178:H181),5)</f>
        <v>27071.040000000001</v>
      </c>
      <c r="I182" s="2">
        <f>ROUND(SUM(I178:I181),5)</f>
        <v>20186.849999999999</v>
      </c>
      <c r="J182" s="16">
        <f t="shared" si="2"/>
        <v>6884.1900000000023</v>
      </c>
    </row>
    <row r="183" spans="1:10">
      <c r="A183" s="1"/>
      <c r="B183" s="1"/>
      <c r="C183" s="1"/>
      <c r="D183" s="1"/>
      <c r="E183" s="1"/>
      <c r="F183" s="1" t="s">
        <v>171</v>
      </c>
      <c r="G183" s="1"/>
      <c r="H183" s="2"/>
      <c r="I183" s="2"/>
      <c r="J183" s="16"/>
    </row>
    <row r="184" spans="1:10" ht="17.25" customHeight="1">
      <c r="A184" s="1"/>
      <c r="B184" s="1"/>
      <c r="C184" s="1"/>
      <c r="D184" s="1"/>
      <c r="E184" s="1"/>
      <c r="F184" s="1"/>
      <c r="G184" s="1" t="s">
        <v>172</v>
      </c>
      <c r="H184" s="2">
        <v>1502.06</v>
      </c>
      <c r="I184" s="2">
        <v>1111.3699999999999</v>
      </c>
      <c r="J184" s="16">
        <f t="shared" si="2"/>
        <v>390.69000000000005</v>
      </c>
    </row>
    <row r="185" spans="1:10" ht="18" customHeight="1" thickBot="1">
      <c r="A185" s="1"/>
      <c r="B185" s="1"/>
      <c r="C185" s="1"/>
      <c r="D185" s="1"/>
      <c r="E185" s="1"/>
      <c r="F185" s="1"/>
      <c r="G185" s="1" t="s">
        <v>173</v>
      </c>
      <c r="H185" s="4">
        <v>52.95</v>
      </c>
      <c r="I185" s="4">
        <v>376.94</v>
      </c>
      <c r="J185" s="27">
        <f t="shared" si="2"/>
        <v>-323.99</v>
      </c>
    </row>
    <row r="186" spans="1:10" ht="17.25" customHeight="1" thickBot="1">
      <c r="A186" s="1"/>
      <c r="B186" s="1"/>
      <c r="C186" s="1"/>
      <c r="D186" s="1"/>
      <c r="E186" s="1"/>
      <c r="F186" s="1" t="s">
        <v>174</v>
      </c>
      <c r="G186" s="1"/>
      <c r="H186" s="5">
        <f>ROUND(SUM(H183:H185),5)</f>
        <v>1555.01</v>
      </c>
      <c r="I186" s="6">
        <f>ROUND(SUM(I183:I185),5)</f>
        <v>1488.31</v>
      </c>
      <c r="J186" s="28">
        <f t="shared" si="2"/>
        <v>66.700000000000045</v>
      </c>
    </row>
    <row r="187" spans="1:10" ht="15.75" thickBot="1">
      <c r="A187" s="1"/>
      <c r="B187" s="1"/>
      <c r="C187" s="1"/>
      <c r="D187" s="1"/>
      <c r="E187" s="1" t="s">
        <v>175</v>
      </c>
      <c r="F187" s="1"/>
      <c r="G187" s="1"/>
      <c r="H187" s="6">
        <f>ROUND(SUM(H152:H168)+H172+H177+H182+H186,5)</f>
        <v>59049.41</v>
      </c>
      <c r="I187" s="6">
        <f>ROUND(SUM(I153:I165)+I172+I177+I182+I186,5)</f>
        <v>59803.86</v>
      </c>
      <c r="J187" s="28">
        <f t="shared" si="2"/>
        <v>-754.44999999999709</v>
      </c>
    </row>
    <row r="188" spans="1:10">
      <c r="A188" s="1"/>
      <c r="B188" s="1"/>
      <c r="C188" s="1"/>
      <c r="D188" s="1"/>
      <c r="E188" s="1"/>
      <c r="F188" s="1"/>
      <c r="G188" s="1"/>
      <c r="H188" s="2"/>
      <c r="I188" s="2"/>
      <c r="J188" s="16"/>
    </row>
    <row r="189" spans="1:10">
      <c r="A189" s="1"/>
      <c r="B189" s="1"/>
      <c r="C189" s="1"/>
      <c r="D189" s="1" t="s">
        <v>176</v>
      </c>
      <c r="E189" s="1"/>
      <c r="F189" s="1"/>
      <c r="G189" s="1"/>
      <c r="H189" s="2"/>
      <c r="I189" s="4"/>
      <c r="J189" s="16"/>
    </row>
    <row r="190" spans="1:10">
      <c r="A190" s="1"/>
      <c r="B190" s="1"/>
      <c r="C190" s="1"/>
      <c r="D190" s="1"/>
      <c r="E190" s="1" t="s">
        <v>177</v>
      </c>
      <c r="F190" s="1"/>
      <c r="G190" s="1"/>
      <c r="H190" s="2"/>
      <c r="I190" s="4"/>
      <c r="J190" s="16"/>
    </row>
    <row r="191" spans="1:10">
      <c r="A191" s="1"/>
      <c r="B191" s="1"/>
      <c r="C191" s="1"/>
      <c r="D191" s="1"/>
      <c r="E191" s="1"/>
      <c r="F191" s="1" t="s">
        <v>178</v>
      </c>
      <c r="G191" s="1"/>
      <c r="H191" s="2">
        <v>100</v>
      </c>
      <c r="I191" s="2">
        <v>269</v>
      </c>
      <c r="J191" s="16">
        <f t="shared" si="2"/>
        <v>-169</v>
      </c>
    </row>
    <row r="192" spans="1:10">
      <c r="A192" s="1"/>
      <c r="B192" s="1"/>
      <c r="C192" s="1"/>
      <c r="D192" s="1"/>
      <c r="E192" s="1"/>
      <c r="F192" s="1" t="s">
        <v>179</v>
      </c>
      <c r="G192" s="1"/>
      <c r="H192" s="2">
        <v>0</v>
      </c>
      <c r="I192" s="4">
        <v>0</v>
      </c>
      <c r="J192" s="16">
        <f t="shared" si="2"/>
        <v>0</v>
      </c>
    </row>
    <row r="193" spans="1:10">
      <c r="A193" s="1"/>
      <c r="B193" s="1"/>
      <c r="C193" s="1"/>
      <c r="D193" s="1"/>
      <c r="E193" s="1"/>
      <c r="F193" s="1" t="s">
        <v>180</v>
      </c>
      <c r="G193" s="1"/>
      <c r="H193" s="2"/>
      <c r="I193" s="4"/>
      <c r="J193" s="16"/>
    </row>
    <row r="194" spans="1:10">
      <c r="A194" s="1"/>
      <c r="B194" s="1"/>
      <c r="C194" s="1"/>
      <c r="D194" s="1"/>
      <c r="E194" s="1"/>
      <c r="F194" s="1"/>
      <c r="G194" s="1" t="s">
        <v>181</v>
      </c>
      <c r="H194" s="2">
        <v>69.209999999999994</v>
      </c>
      <c r="I194" s="2">
        <v>1275.08</v>
      </c>
      <c r="J194" s="16">
        <f t="shared" si="2"/>
        <v>-1205.8699999999999</v>
      </c>
    </row>
    <row r="195" spans="1:10">
      <c r="A195" s="1"/>
      <c r="B195" s="1"/>
      <c r="C195" s="1"/>
      <c r="D195" s="1"/>
      <c r="E195" s="1"/>
      <c r="F195" s="1"/>
      <c r="G195" s="1" t="s">
        <v>182</v>
      </c>
      <c r="H195" s="2">
        <v>141.66999999999999</v>
      </c>
      <c r="I195" s="2">
        <v>213.07</v>
      </c>
      <c r="J195" s="16">
        <f t="shared" si="2"/>
        <v>-71.400000000000006</v>
      </c>
    </row>
    <row r="196" spans="1:10" ht="17.25" customHeight="1">
      <c r="A196" s="1"/>
      <c r="B196" s="1"/>
      <c r="C196" s="1"/>
      <c r="D196" s="1"/>
      <c r="E196" s="1"/>
      <c r="F196" s="1"/>
      <c r="G196" s="1" t="s">
        <v>183</v>
      </c>
      <c r="H196" s="2">
        <v>560.14</v>
      </c>
      <c r="I196" s="2">
        <v>523.08000000000004</v>
      </c>
      <c r="J196" s="16">
        <f t="shared" si="2"/>
        <v>37.059999999999945</v>
      </c>
    </row>
    <row r="197" spans="1:10" ht="15.75" thickBot="1">
      <c r="A197" s="1"/>
      <c r="B197" s="1"/>
      <c r="C197" s="1"/>
      <c r="D197" s="1"/>
      <c r="E197" s="1"/>
      <c r="F197" s="1"/>
      <c r="G197" s="1" t="s">
        <v>184</v>
      </c>
      <c r="H197" s="3">
        <v>386.39</v>
      </c>
      <c r="I197" s="3">
        <v>205.65</v>
      </c>
      <c r="J197" s="27">
        <f t="shared" si="2"/>
        <v>180.73999999999998</v>
      </c>
    </row>
    <row r="198" spans="1:10">
      <c r="A198" s="1"/>
      <c r="B198" s="1"/>
      <c r="C198" s="1"/>
      <c r="D198" s="1"/>
      <c r="E198" s="1"/>
      <c r="F198" s="1" t="s">
        <v>185</v>
      </c>
      <c r="G198" s="1"/>
      <c r="H198" s="2">
        <f>ROUND(SUM(H193:H197),5)</f>
        <v>1157.4100000000001</v>
      </c>
      <c r="I198" s="16">
        <v>2485.88</v>
      </c>
      <c r="J198" s="16">
        <f t="shared" ref="J198:J261" si="3">H198-I198</f>
        <v>-1328.47</v>
      </c>
    </row>
    <row r="199" spans="1:10">
      <c r="A199" s="1"/>
      <c r="B199" s="1"/>
      <c r="C199" s="1"/>
      <c r="D199" s="1"/>
      <c r="E199" s="1"/>
      <c r="F199" s="1" t="s">
        <v>186</v>
      </c>
      <c r="G199" s="1"/>
      <c r="H199" s="2"/>
      <c r="J199" s="16"/>
    </row>
    <row r="200" spans="1:10" ht="16.5" customHeight="1">
      <c r="A200" s="1"/>
      <c r="B200" s="1"/>
      <c r="C200" s="1"/>
      <c r="D200" s="1"/>
      <c r="E200" s="1"/>
      <c r="F200" s="1"/>
      <c r="G200" s="1" t="s">
        <v>187</v>
      </c>
      <c r="H200" s="2">
        <v>13480.48</v>
      </c>
      <c r="I200" s="2">
        <v>18236.72</v>
      </c>
      <c r="J200" s="16">
        <f t="shared" si="3"/>
        <v>-4756.2400000000016</v>
      </c>
    </row>
    <row r="201" spans="1:10" ht="18" customHeight="1" thickBot="1">
      <c r="A201" s="1"/>
      <c r="B201" s="1"/>
      <c r="C201" s="1"/>
      <c r="D201" s="1"/>
      <c r="E201" s="1"/>
      <c r="F201" s="1"/>
      <c r="G201" s="1" t="s">
        <v>188</v>
      </c>
      <c r="H201" s="4">
        <v>1131.78</v>
      </c>
      <c r="I201" s="3">
        <v>1883.47</v>
      </c>
      <c r="J201" s="27">
        <f t="shared" si="3"/>
        <v>-751.69</v>
      </c>
    </row>
    <row r="202" spans="1:10" ht="17.25" customHeight="1" thickBot="1">
      <c r="A202" s="1"/>
      <c r="B202" s="1"/>
      <c r="C202" s="1"/>
      <c r="D202" s="1"/>
      <c r="E202" s="1"/>
      <c r="F202" s="1" t="s">
        <v>189</v>
      </c>
      <c r="G202" s="1"/>
      <c r="H202" s="5">
        <f>ROUND(SUM(H199:H201),5)</f>
        <v>14612.26</v>
      </c>
      <c r="I202" s="3">
        <v>20120.189999999999</v>
      </c>
      <c r="J202" s="28">
        <f t="shared" si="3"/>
        <v>-5507.9299999999985</v>
      </c>
    </row>
    <row r="203" spans="1:10" ht="15.75" thickBot="1">
      <c r="A203" s="1"/>
      <c r="B203" s="1"/>
      <c r="C203" s="1"/>
      <c r="D203" s="1"/>
      <c r="E203" s="1" t="s">
        <v>190</v>
      </c>
      <c r="F203" s="1"/>
      <c r="G203" s="1"/>
      <c r="H203" s="6">
        <f>ROUND(SUM(H190:H192)+H198+H202,5)</f>
        <v>15869.67</v>
      </c>
      <c r="I203" s="6">
        <v>22606.07</v>
      </c>
      <c r="J203" s="28">
        <f t="shared" si="3"/>
        <v>-6736.4</v>
      </c>
    </row>
    <row r="204" spans="1:10">
      <c r="A204" s="1"/>
      <c r="B204" s="1"/>
      <c r="C204" s="1"/>
      <c r="D204" s="1"/>
      <c r="E204" s="1"/>
      <c r="F204" s="1"/>
      <c r="G204" s="1"/>
      <c r="H204" s="2"/>
      <c r="J204" s="16"/>
    </row>
    <row r="205" spans="1:10">
      <c r="A205" s="1"/>
      <c r="B205" s="1"/>
      <c r="C205" s="1"/>
      <c r="D205" s="1" t="s">
        <v>191</v>
      </c>
      <c r="E205" s="1"/>
      <c r="F205" s="1"/>
      <c r="G205" s="1"/>
      <c r="H205" s="2"/>
      <c r="J205" s="16"/>
    </row>
    <row r="206" spans="1:10">
      <c r="A206" s="1"/>
      <c r="B206" s="1"/>
      <c r="C206" s="1"/>
      <c r="D206" s="1"/>
      <c r="E206" s="1" t="s">
        <v>192</v>
      </c>
      <c r="F206" s="1"/>
      <c r="G206" s="1"/>
      <c r="H206" s="2"/>
      <c r="I206" s="4"/>
      <c r="J206" s="16"/>
    </row>
    <row r="207" spans="1:10">
      <c r="A207" s="1"/>
      <c r="B207" s="1"/>
      <c r="C207" s="1"/>
      <c r="D207" s="1"/>
      <c r="E207" s="1"/>
      <c r="F207" s="1" t="s">
        <v>193</v>
      </c>
      <c r="G207" s="1"/>
      <c r="H207" s="2">
        <v>75.989999999999995</v>
      </c>
      <c r="I207" s="2">
        <v>168.76</v>
      </c>
      <c r="J207" s="16">
        <f t="shared" si="3"/>
        <v>-92.77</v>
      </c>
    </row>
    <row r="208" spans="1:10">
      <c r="A208" s="1"/>
      <c r="B208" s="1"/>
      <c r="C208" s="1"/>
      <c r="D208" s="1"/>
      <c r="E208" s="1"/>
      <c r="F208" s="1" t="s">
        <v>194</v>
      </c>
      <c r="G208" s="1"/>
      <c r="H208" s="2">
        <v>1163.75</v>
      </c>
      <c r="I208" s="2">
        <v>531.51</v>
      </c>
      <c r="J208" s="16">
        <f t="shared" si="3"/>
        <v>632.24</v>
      </c>
    </row>
    <row r="209" spans="1:10">
      <c r="A209" s="1"/>
      <c r="B209" s="1"/>
      <c r="C209" s="1"/>
      <c r="D209" s="1"/>
      <c r="E209" s="1"/>
      <c r="F209" s="1" t="s">
        <v>195</v>
      </c>
      <c r="G209" s="1"/>
      <c r="H209" s="2">
        <v>247.5</v>
      </c>
      <c r="I209" s="2">
        <v>607</v>
      </c>
      <c r="J209" s="16">
        <f t="shared" si="3"/>
        <v>-359.5</v>
      </c>
    </row>
    <row r="210" spans="1:10">
      <c r="A210" s="1"/>
      <c r="B210" s="1"/>
      <c r="C210" s="1"/>
      <c r="D210" s="1"/>
      <c r="E210" s="1"/>
      <c r="F210" s="1" t="s">
        <v>196</v>
      </c>
      <c r="G210" s="1"/>
      <c r="H210" s="2">
        <v>971</v>
      </c>
      <c r="I210" s="2">
        <v>41.58</v>
      </c>
      <c r="J210" s="16">
        <f t="shared" si="3"/>
        <v>929.42</v>
      </c>
    </row>
    <row r="211" spans="1:10">
      <c r="F211" s="11" t="s">
        <v>279</v>
      </c>
      <c r="H211" s="2">
        <v>0</v>
      </c>
      <c r="I211" s="2">
        <v>453.79</v>
      </c>
      <c r="J211" s="16">
        <f t="shared" si="3"/>
        <v>-453.79</v>
      </c>
    </row>
    <row r="212" spans="1:10">
      <c r="A212" s="1"/>
      <c r="F212" s="11" t="s">
        <v>280</v>
      </c>
      <c r="H212" s="2">
        <v>0</v>
      </c>
      <c r="I212" s="2">
        <v>20.46</v>
      </c>
      <c r="J212" s="16">
        <f t="shared" si="3"/>
        <v>-20.46</v>
      </c>
    </row>
    <row r="213" spans="1:10">
      <c r="A213" s="1"/>
      <c r="B213" s="1"/>
      <c r="C213" s="1"/>
      <c r="D213" s="1"/>
      <c r="E213" s="1"/>
      <c r="F213" s="1" t="s">
        <v>197</v>
      </c>
      <c r="G213" s="1"/>
      <c r="H213" s="2">
        <v>989</v>
      </c>
      <c r="I213" s="2">
        <v>927</v>
      </c>
      <c r="J213" s="16">
        <f t="shared" si="3"/>
        <v>62</v>
      </c>
    </row>
    <row r="214" spans="1:10">
      <c r="A214" s="1"/>
      <c r="F214" s="11" t="s">
        <v>281</v>
      </c>
      <c r="H214" s="2">
        <v>0</v>
      </c>
      <c r="I214" s="2">
        <v>9036</v>
      </c>
      <c r="J214" s="16">
        <f t="shared" si="3"/>
        <v>-9036</v>
      </c>
    </row>
    <row r="215" spans="1:10">
      <c r="A215" s="1"/>
      <c r="B215" s="1"/>
      <c r="C215" s="1"/>
      <c r="D215" s="1"/>
      <c r="E215" s="1"/>
      <c r="F215" s="1" t="s">
        <v>198</v>
      </c>
      <c r="G215" s="1"/>
      <c r="H215" s="2"/>
      <c r="I215" s="2"/>
      <c r="J215" s="16"/>
    </row>
    <row r="216" spans="1:10" ht="17.25" customHeight="1">
      <c r="A216" s="1"/>
      <c r="B216" s="1"/>
      <c r="C216" s="1"/>
      <c r="D216" s="1"/>
      <c r="E216" s="1"/>
      <c r="F216" s="1"/>
      <c r="G216" s="1" t="s">
        <v>199</v>
      </c>
      <c r="H216" s="2">
        <v>74.599999999999994</v>
      </c>
      <c r="I216" s="2">
        <v>236.68</v>
      </c>
      <c r="J216" s="16">
        <f t="shared" si="3"/>
        <v>-162.08000000000001</v>
      </c>
    </row>
    <row r="217" spans="1:10">
      <c r="A217" s="1"/>
      <c r="B217" s="1"/>
      <c r="C217" s="1"/>
      <c r="D217" s="1"/>
      <c r="E217" s="1"/>
      <c r="F217" s="1"/>
      <c r="G217" s="1" t="s">
        <v>200</v>
      </c>
      <c r="H217" s="2">
        <v>225.39</v>
      </c>
      <c r="I217" s="2">
        <v>0</v>
      </c>
      <c r="J217" s="16">
        <f t="shared" si="3"/>
        <v>225.39</v>
      </c>
    </row>
    <row r="218" spans="1:10">
      <c r="A218" s="1"/>
      <c r="B218" s="1"/>
      <c r="C218" s="1"/>
      <c r="D218" s="1"/>
      <c r="E218" s="1"/>
      <c r="F218" s="1"/>
      <c r="G218" s="1" t="s">
        <v>201</v>
      </c>
      <c r="H218" s="2">
        <v>1794.83</v>
      </c>
      <c r="I218" s="2">
        <v>9608.1</v>
      </c>
      <c r="J218" s="16">
        <f t="shared" si="3"/>
        <v>-7813.27</v>
      </c>
    </row>
    <row r="219" spans="1:10">
      <c r="A219" s="1"/>
      <c r="B219" s="1"/>
      <c r="C219" s="1"/>
      <c r="D219" s="1"/>
      <c r="E219" s="1"/>
      <c r="F219" s="1"/>
      <c r="G219" s="1" t="s">
        <v>202</v>
      </c>
      <c r="H219" s="2">
        <v>329.12</v>
      </c>
      <c r="I219" s="2">
        <v>349.92</v>
      </c>
      <c r="J219" s="16">
        <f t="shared" si="3"/>
        <v>-20.800000000000011</v>
      </c>
    </row>
    <row r="220" spans="1:10" ht="15.75" thickBot="1">
      <c r="A220" s="1"/>
      <c r="B220" s="1"/>
      <c r="C220" s="1"/>
      <c r="D220" s="1"/>
      <c r="E220" s="1"/>
      <c r="F220" s="1"/>
      <c r="G220" s="1" t="s">
        <v>203</v>
      </c>
      <c r="H220" s="3">
        <v>140.6</v>
      </c>
      <c r="I220" s="3">
        <v>52.79</v>
      </c>
      <c r="J220" s="27">
        <f t="shared" si="3"/>
        <v>87.81</v>
      </c>
    </row>
    <row r="221" spans="1:10" ht="30" customHeight="1">
      <c r="A221" s="1"/>
      <c r="B221" s="1"/>
      <c r="C221" s="1"/>
      <c r="D221" s="1"/>
      <c r="E221" s="1"/>
      <c r="F221" s="1" t="s">
        <v>204</v>
      </c>
      <c r="G221" s="1"/>
      <c r="H221" s="2">
        <f>ROUND(SUM(H215:H220),5)</f>
        <v>2564.54</v>
      </c>
      <c r="I221" s="2">
        <f>ROUND(SUM(I215:I220),5)</f>
        <v>10247.49</v>
      </c>
      <c r="J221" s="16">
        <f t="shared" si="3"/>
        <v>-7682.95</v>
      </c>
    </row>
    <row r="222" spans="1:10">
      <c r="A222" s="1"/>
      <c r="B222" s="1"/>
      <c r="C222" s="1"/>
      <c r="D222" s="1"/>
      <c r="E222" s="1"/>
      <c r="F222" s="1" t="s">
        <v>205</v>
      </c>
      <c r="G222" s="1"/>
      <c r="H222" s="2"/>
      <c r="J222" s="16"/>
    </row>
    <row r="223" spans="1:10">
      <c r="A223" s="1"/>
      <c r="B223" s="1"/>
      <c r="C223" s="1"/>
      <c r="D223" s="1"/>
      <c r="E223" s="1"/>
      <c r="F223" s="1"/>
      <c r="G223" s="1" t="s">
        <v>206</v>
      </c>
      <c r="H223" s="2">
        <v>236666.75</v>
      </c>
      <c r="I223" s="2">
        <v>241144.08</v>
      </c>
      <c r="J223" s="16">
        <f t="shared" si="3"/>
        <v>-4477.3299999999872</v>
      </c>
    </row>
    <row r="224" spans="1:10" ht="18.75" customHeight="1">
      <c r="A224" s="1"/>
      <c r="B224" s="1"/>
      <c r="C224" s="1"/>
      <c r="D224" s="1"/>
      <c r="E224" s="1"/>
      <c r="F224" s="1"/>
      <c r="G224" s="1" t="s">
        <v>207</v>
      </c>
      <c r="H224" s="2">
        <v>674.94</v>
      </c>
      <c r="I224" s="2">
        <v>195</v>
      </c>
      <c r="J224" s="16">
        <f t="shared" si="3"/>
        <v>479.94000000000005</v>
      </c>
    </row>
    <row r="225" spans="1:10" ht="17.25" customHeight="1" thickBot="1">
      <c r="A225" s="1"/>
      <c r="B225" s="1"/>
      <c r="C225" s="1"/>
      <c r="D225" s="1"/>
      <c r="E225" s="1"/>
      <c r="F225" s="1"/>
      <c r="G225" s="1" t="s">
        <v>208</v>
      </c>
      <c r="H225" s="3">
        <v>25339.31</v>
      </c>
      <c r="I225" s="3">
        <v>26027.81</v>
      </c>
      <c r="J225" s="27">
        <f t="shared" si="3"/>
        <v>-688.5</v>
      </c>
    </row>
    <row r="226" spans="1:10" ht="17.25" customHeight="1">
      <c r="A226" s="1"/>
      <c r="B226" s="1"/>
      <c r="C226" s="1"/>
      <c r="D226" s="1"/>
      <c r="E226" s="1"/>
      <c r="F226" s="1" t="s">
        <v>209</v>
      </c>
      <c r="G226" s="1"/>
      <c r="H226" s="2">
        <f>ROUND(SUM(H222:H225),5)</f>
        <v>262681</v>
      </c>
      <c r="I226" s="2">
        <f>ROUND(SUM(I223:I225),5)</f>
        <v>267366.89</v>
      </c>
      <c r="J226" s="16">
        <f t="shared" si="3"/>
        <v>-4685.890000000014</v>
      </c>
    </row>
    <row r="227" spans="1:10">
      <c r="A227" s="1"/>
      <c r="B227" s="1"/>
      <c r="C227" s="1"/>
      <c r="D227" s="1"/>
      <c r="E227" s="1"/>
      <c r="F227" s="1" t="s">
        <v>210</v>
      </c>
      <c r="G227" s="1"/>
      <c r="H227" s="2"/>
      <c r="I227" s="2"/>
      <c r="J227" s="16"/>
    </row>
    <row r="228" spans="1:10" ht="15.75" thickBot="1">
      <c r="A228" s="1"/>
      <c r="B228" s="1"/>
      <c r="C228" s="1"/>
      <c r="D228" s="1"/>
      <c r="E228" s="1"/>
      <c r="F228" s="1"/>
      <c r="G228" s="1" t="s">
        <v>211</v>
      </c>
      <c r="H228" s="4">
        <v>302.51</v>
      </c>
      <c r="I228" s="4">
        <v>239.15</v>
      </c>
      <c r="J228" s="27">
        <f t="shared" si="3"/>
        <v>63.359999999999985</v>
      </c>
    </row>
    <row r="229" spans="1:10" ht="15.75" thickBot="1">
      <c r="A229" s="1"/>
      <c r="B229" s="1"/>
      <c r="C229" s="1"/>
      <c r="D229" s="1"/>
      <c r="E229" s="1"/>
      <c r="F229" s="1" t="s">
        <v>212</v>
      </c>
      <c r="G229" s="1"/>
      <c r="H229" s="5">
        <f>ROUND(SUM(H227:H228),5)</f>
        <v>302.51</v>
      </c>
      <c r="I229" s="6">
        <f>ROUND(SUM(I227:I228),5)</f>
        <v>239.15</v>
      </c>
      <c r="J229" s="28">
        <f t="shared" si="3"/>
        <v>63.359999999999985</v>
      </c>
    </row>
    <row r="230" spans="1:10" ht="15.75" thickBot="1">
      <c r="A230" s="1"/>
      <c r="B230" s="1"/>
      <c r="C230" s="1"/>
      <c r="D230" s="1"/>
      <c r="E230" s="1" t="s">
        <v>213</v>
      </c>
      <c r="F230" s="1"/>
      <c r="G230" s="1"/>
      <c r="H230" s="6">
        <f>ROUND(SUM(H206:H213)+H221+H226+H229,5)</f>
        <v>268995.28999999998</v>
      </c>
      <c r="I230" s="6">
        <f>ROUND(SUM(I207:I216)+I221+I226+I229,5)</f>
        <v>289876.31</v>
      </c>
      <c r="J230" s="28">
        <f t="shared" si="3"/>
        <v>-20881.020000000019</v>
      </c>
    </row>
    <row r="231" spans="1:10">
      <c r="A231" s="1"/>
      <c r="B231" s="1"/>
      <c r="C231" s="1"/>
      <c r="D231" s="1"/>
      <c r="E231" s="1"/>
      <c r="F231" s="1"/>
      <c r="G231" s="1"/>
      <c r="H231" s="2"/>
      <c r="I231" s="2"/>
      <c r="J231" s="16"/>
    </row>
    <row r="232" spans="1:10">
      <c r="A232" s="1"/>
      <c r="B232" s="1"/>
      <c r="C232" s="1"/>
      <c r="D232" s="1" t="s">
        <v>214</v>
      </c>
      <c r="E232" s="1"/>
      <c r="F232" s="1"/>
      <c r="G232" s="1"/>
      <c r="H232" s="2"/>
      <c r="J232" s="16"/>
    </row>
    <row r="233" spans="1:10">
      <c r="A233" s="1"/>
      <c r="B233" s="1"/>
      <c r="C233" s="1"/>
      <c r="D233" s="1"/>
      <c r="E233" s="1" t="s">
        <v>215</v>
      </c>
      <c r="F233" s="1"/>
      <c r="G233" s="1"/>
      <c r="H233" s="2">
        <v>600</v>
      </c>
      <c r="I233" s="17">
        <v>0</v>
      </c>
      <c r="J233" s="16">
        <f t="shared" si="3"/>
        <v>600</v>
      </c>
    </row>
    <row r="234" spans="1:10" ht="16.5" customHeight="1">
      <c r="A234" s="1"/>
      <c r="E234" s="11" t="s">
        <v>282</v>
      </c>
      <c r="H234" s="17">
        <v>0</v>
      </c>
      <c r="I234" s="2">
        <v>89.96</v>
      </c>
      <c r="J234" s="16">
        <f t="shared" si="3"/>
        <v>-89.96</v>
      </c>
    </row>
    <row r="235" spans="1:10">
      <c r="A235" s="1"/>
      <c r="E235" s="11" t="s">
        <v>283</v>
      </c>
      <c r="H235" s="17">
        <v>0</v>
      </c>
      <c r="I235" s="2">
        <v>27.2</v>
      </c>
      <c r="J235" s="16">
        <f t="shared" si="3"/>
        <v>-27.2</v>
      </c>
    </row>
    <row r="236" spans="1:10">
      <c r="A236" s="1"/>
      <c r="B236" s="1"/>
      <c r="C236" s="1"/>
      <c r="D236" s="1"/>
      <c r="E236" s="1" t="s">
        <v>216</v>
      </c>
      <c r="F236" s="1"/>
      <c r="G236" s="1"/>
      <c r="H236" s="2"/>
      <c r="I236" s="2"/>
      <c r="J236" s="16"/>
    </row>
    <row r="237" spans="1:10">
      <c r="A237" s="1"/>
      <c r="B237" s="1"/>
      <c r="C237" s="1"/>
      <c r="D237" s="1"/>
      <c r="E237" s="1"/>
      <c r="F237" s="1" t="s">
        <v>217</v>
      </c>
      <c r="G237" s="1"/>
      <c r="H237" s="2">
        <v>724.37</v>
      </c>
      <c r="I237" s="2">
        <v>1275.08</v>
      </c>
      <c r="J237" s="16">
        <f t="shared" si="3"/>
        <v>-550.70999999999992</v>
      </c>
    </row>
    <row r="238" spans="1:10">
      <c r="A238" s="1"/>
      <c r="B238" s="1"/>
      <c r="C238" s="1"/>
      <c r="D238" s="1"/>
      <c r="E238" s="1"/>
      <c r="F238" s="1" t="s">
        <v>218</v>
      </c>
      <c r="G238" s="1"/>
      <c r="H238" s="2">
        <v>300</v>
      </c>
      <c r="I238" s="2">
        <v>250</v>
      </c>
      <c r="J238" s="16">
        <f t="shared" si="3"/>
        <v>50</v>
      </c>
    </row>
    <row r="239" spans="1:10" ht="16.5" customHeight="1">
      <c r="A239" s="1"/>
      <c r="B239" s="1"/>
      <c r="C239" s="1"/>
      <c r="D239" s="1"/>
      <c r="E239" s="1"/>
      <c r="F239" s="1" t="s">
        <v>219</v>
      </c>
      <c r="G239" s="1"/>
      <c r="H239" s="2">
        <v>577.49</v>
      </c>
      <c r="I239" s="2">
        <v>599.27</v>
      </c>
      <c r="J239" s="16">
        <f t="shared" si="3"/>
        <v>-21.779999999999973</v>
      </c>
    </row>
    <row r="240" spans="1:10" ht="15.75" thickBot="1">
      <c r="A240" s="1"/>
      <c r="B240" s="1"/>
      <c r="C240" s="1"/>
      <c r="D240" s="1"/>
      <c r="E240" s="1"/>
      <c r="F240" s="1" t="s">
        <v>220</v>
      </c>
      <c r="G240" s="1"/>
      <c r="H240" s="3">
        <v>292.58</v>
      </c>
      <c r="I240" s="3">
        <v>376.95</v>
      </c>
      <c r="J240" s="27">
        <f t="shared" si="3"/>
        <v>-84.37</v>
      </c>
    </row>
    <row r="241" spans="1:10">
      <c r="A241" s="1"/>
      <c r="B241" s="1"/>
      <c r="C241" s="1"/>
      <c r="D241" s="1"/>
      <c r="E241" s="1" t="s">
        <v>221</v>
      </c>
      <c r="F241" s="1"/>
      <c r="G241" s="1"/>
      <c r="H241" s="2">
        <f>ROUND(SUM(H236:H240),5)</f>
        <v>1894.44</v>
      </c>
      <c r="I241" s="2">
        <f>ROUND(SUM(I236:I240),5)</f>
        <v>2501.3000000000002</v>
      </c>
      <c r="J241" s="16">
        <f t="shared" si="3"/>
        <v>-606.86000000000013</v>
      </c>
    </row>
    <row r="242" spans="1:10" ht="18" customHeight="1">
      <c r="A242" s="1"/>
      <c r="B242" s="1"/>
      <c r="C242" s="1"/>
      <c r="D242" s="1"/>
      <c r="E242" s="1" t="s">
        <v>222</v>
      </c>
      <c r="F242" s="1"/>
      <c r="G242" s="1"/>
      <c r="H242" s="2"/>
      <c r="I242" s="2"/>
      <c r="J242" s="16"/>
    </row>
    <row r="243" spans="1:10" ht="17.25" customHeight="1">
      <c r="A243" s="1"/>
      <c r="B243" s="1"/>
      <c r="C243" s="1"/>
      <c r="D243" s="1"/>
      <c r="E243" s="1"/>
      <c r="F243" s="1" t="s">
        <v>223</v>
      </c>
      <c r="G243" s="1"/>
      <c r="H243" s="2">
        <v>30464.84</v>
      </c>
      <c r="I243" s="2">
        <v>25595.96</v>
      </c>
      <c r="J243" s="16">
        <f t="shared" si="3"/>
        <v>4868.880000000001</v>
      </c>
    </row>
    <row r="244" spans="1:10">
      <c r="A244" s="1"/>
      <c r="B244" s="1"/>
      <c r="C244" s="1"/>
      <c r="D244" s="1"/>
      <c r="E244" s="1"/>
      <c r="F244" s="1" t="s">
        <v>224</v>
      </c>
      <c r="G244" s="1"/>
      <c r="H244" s="2">
        <v>3329.13</v>
      </c>
      <c r="I244" s="2">
        <v>3484</v>
      </c>
      <c r="J244" s="16">
        <f t="shared" si="3"/>
        <v>-154.86999999999989</v>
      </c>
    </row>
    <row r="245" spans="1:10" ht="15.75" thickBot="1">
      <c r="A245" s="1"/>
      <c r="B245" s="1"/>
      <c r="C245" s="1"/>
      <c r="D245" s="1"/>
      <c r="E245" s="1"/>
      <c r="F245" s="1" t="s">
        <v>225</v>
      </c>
      <c r="G245" s="1"/>
      <c r="H245" s="3">
        <v>2474</v>
      </c>
      <c r="I245" s="3">
        <v>2312.0700000000002</v>
      </c>
      <c r="J245" s="27">
        <f t="shared" si="3"/>
        <v>161.92999999999984</v>
      </c>
    </row>
    <row r="246" spans="1:10">
      <c r="A246" s="1"/>
      <c r="B246" s="1"/>
      <c r="C246" s="1"/>
      <c r="D246" s="1"/>
      <c r="E246" s="1" t="s">
        <v>226</v>
      </c>
      <c r="F246" s="1"/>
      <c r="G246" s="1"/>
      <c r="H246" s="2">
        <f>ROUND(SUM(H242:H245),5)</f>
        <v>36267.97</v>
      </c>
      <c r="I246" s="2">
        <f>ROUND(SUM(I242:I245),5)</f>
        <v>31392.03</v>
      </c>
      <c r="J246" s="16">
        <f t="shared" si="3"/>
        <v>4875.9400000000023</v>
      </c>
    </row>
    <row r="247" spans="1:10" ht="20.25" customHeight="1">
      <c r="A247" s="1"/>
      <c r="B247" s="1"/>
      <c r="C247" s="1"/>
      <c r="D247" s="1"/>
      <c r="E247" s="1" t="s">
        <v>227</v>
      </c>
      <c r="F247" s="1"/>
      <c r="G247" s="1"/>
      <c r="H247" s="2"/>
      <c r="J247" s="16"/>
    </row>
    <row r="248" spans="1:10" ht="15.75" thickBot="1">
      <c r="A248" s="1"/>
      <c r="B248" s="1"/>
      <c r="C248" s="1"/>
      <c r="D248" s="1"/>
      <c r="E248" s="1"/>
      <c r="F248" s="1" t="s">
        <v>228</v>
      </c>
      <c r="G248" s="1"/>
      <c r="H248" s="4">
        <v>1040.06</v>
      </c>
      <c r="I248" s="4">
        <v>877.74</v>
      </c>
      <c r="J248" s="27">
        <f t="shared" si="3"/>
        <v>162.31999999999994</v>
      </c>
    </row>
    <row r="249" spans="1:10" ht="14.25" customHeight="1" thickBot="1">
      <c r="A249" s="1"/>
      <c r="B249" s="1"/>
      <c r="C249" s="1"/>
      <c r="D249" s="1"/>
      <c r="E249" s="1" t="s">
        <v>229</v>
      </c>
      <c r="F249" s="1"/>
      <c r="G249" s="1"/>
      <c r="H249" s="6">
        <f>ROUND(SUM(H247:H248),5)</f>
        <v>1040.06</v>
      </c>
      <c r="I249" s="6">
        <f>ROUND(SUM(I251:I251),5)</f>
        <v>0</v>
      </c>
      <c r="J249" s="28">
        <f t="shared" si="3"/>
        <v>1040.06</v>
      </c>
    </row>
    <row r="250" spans="1:10" ht="15.75" thickBot="1">
      <c r="A250" s="1"/>
      <c r="B250" s="1"/>
      <c r="C250" s="1"/>
      <c r="D250" s="1" t="s">
        <v>230</v>
      </c>
      <c r="E250" s="1"/>
      <c r="F250" s="1"/>
      <c r="G250" s="1"/>
      <c r="H250" s="6">
        <f>ROUND(SUM(H232:H233)+H241+H246+H249,5)</f>
        <v>39802.47</v>
      </c>
      <c r="I250" s="6">
        <f>ROUND(SUM(I234:I236)+I241+I246+I249,5)</f>
        <v>34010.49</v>
      </c>
      <c r="J250" s="28">
        <f t="shared" si="3"/>
        <v>5791.9800000000032</v>
      </c>
    </row>
    <row r="251" spans="1:10" ht="24.75" customHeight="1">
      <c r="A251" s="1"/>
      <c r="B251" s="1"/>
      <c r="C251" s="1"/>
      <c r="D251" s="1" t="s">
        <v>231</v>
      </c>
      <c r="E251" s="1"/>
      <c r="F251" s="1"/>
      <c r="G251" s="1"/>
      <c r="H251" s="2"/>
      <c r="I251" s="2"/>
      <c r="J251" s="16"/>
    </row>
    <row r="252" spans="1:10">
      <c r="A252" s="1"/>
      <c r="B252" s="1"/>
      <c r="C252" s="1"/>
      <c r="D252" s="1"/>
      <c r="E252" s="1" t="s">
        <v>232</v>
      </c>
      <c r="F252" s="1"/>
      <c r="G252" s="1"/>
      <c r="H252" s="2"/>
      <c r="I252" s="2"/>
      <c r="J252" s="16"/>
    </row>
    <row r="253" spans="1:10" ht="17.25" customHeight="1">
      <c r="A253" s="1"/>
      <c r="B253" s="1"/>
      <c r="C253" s="1"/>
      <c r="D253" s="1"/>
      <c r="E253" s="1"/>
      <c r="F253" s="1" t="s">
        <v>233</v>
      </c>
      <c r="G253" s="1"/>
      <c r="H253" s="2">
        <v>1707.63</v>
      </c>
      <c r="I253" s="2">
        <v>2317.29</v>
      </c>
      <c r="J253" s="16">
        <f t="shared" si="3"/>
        <v>-609.65999999999985</v>
      </c>
    </row>
    <row r="254" spans="1:10" ht="18" customHeight="1">
      <c r="A254" s="1"/>
      <c r="B254" s="1"/>
      <c r="C254" s="1"/>
      <c r="D254" s="1"/>
      <c r="E254" s="1"/>
      <c r="F254" s="1" t="s">
        <v>234</v>
      </c>
      <c r="G254" s="1"/>
      <c r="H254" s="2">
        <v>1496.24</v>
      </c>
      <c r="I254" s="2">
        <v>1777.61</v>
      </c>
      <c r="J254" s="16">
        <f t="shared" si="3"/>
        <v>-281.36999999999989</v>
      </c>
    </row>
    <row r="255" spans="1:10">
      <c r="A255" s="1"/>
      <c r="B255" s="1"/>
      <c r="C255" s="1"/>
      <c r="D255" s="1"/>
      <c r="E255" s="1"/>
      <c r="F255" s="1" t="s">
        <v>235</v>
      </c>
      <c r="G255" s="1"/>
      <c r="H255" s="2">
        <v>87.43</v>
      </c>
      <c r="I255" s="2">
        <v>317.91000000000003</v>
      </c>
      <c r="J255" s="16">
        <f t="shared" si="3"/>
        <v>-230.48000000000002</v>
      </c>
    </row>
    <row r="256" spans="1:10" ht="15.75" thickBot="1">
      <c r="A256" s="1"/>
      <c r="B256" s="1"/>
      <c r="C256" s="1"/>
      <c r="D256" s="1"/>
      <c r="E256" s="1"/>
      <c r="F256" s="1" t="s">
        <v>236</v>
      </c>
      <c r="G256" s="1"/>
      <c r="H256" s="4">
        <v>524.4</v>
      </c>
      <c r="I256" s="4">
        <v>524.4</v>
      </c>
      <c r="J256" s="27">
        <f t="shared" si="3"/>
        <v>0</v>
      </c>
    </row>
    <row r="257" spans="1:10" ht="15.75" thickBot="1">
      <c r="A257" s="1"/>
      <c r="B257" s="1"/>
      <c r="C257" s="1"/>
      <c r="D257" s="1"/>
      <c r="E257" s="1" t="s">
        <v>237</v>
      </c>
      <c r="F257" s="1"/>
      <c r="G257" s="1"/>
      <c r="H257" s="6">
        <f>ROUND(SUM(H252:H256),5)</f>
        <v>3815.7</v>
      </c>
      <c r="I257" s="6">
        <f>ROUND(SUM(I253:I256),5)</f>
        <v>4937.21</v>
      </c>
      <c r="J257" s="28">
        <f t="shared" si="3"/>
        <v>-1121.5100000000002</v>
      </c>
    </row>
    <row r="258" spans="1:10" ht="21" customHeight="1" thickBot="1">
      <c r="A258" s="1"/>
      <c r="B258" s="1"/>
      <c r="C258" s="1"/>
      <c r="D258" s="1" t="s">
        <v>238</v>
      </c>
      <c r="E258" s="1"/>
      <c r="F258" s="1"/>
      <c r="G258" s="1"/>
      <c r="H258" s="6">
        <v>3815.7</v>
      </c>
      <c r="I258" s="6">
        <f>ROUND(I252+I257,5)</f>
        <v>4937.21</v>
      </c>
      <c r="J258" s="28">
        <f t="shared" si="3"/>
        <v>-1121.5100000000002</v>
      </c>
    </row>
    <row r="259" spans="1:10" ht="21.75" customHeight="1">
      <c r="A259" s="1"/>
      <c r="B259" s="1"/>
      <c r="C259" s="1"/>
      <c r="D259" s="1" t="s">
        <v>239</v>
      </c>
      <c r="E259" s="1"/>
      <c r="F259" s="1"/>
      <c r="G259" s="1"/>
      <c r="H259" s="2"/>
      <c r="J259" s="16"/>
    </row>
    <row r="260" spans="1:10">
      <c r="A260" s="1"/>
      <c r="B260" s="1"/>
      <c r="C260" s="1"/>
      <c r="D260" s="1"/>
      <c r="E260" s="1" t="s">
        <v>240</v>
      </c>
      <c r="F260" s="1"/>
      <c r="G260" s="1"/>
      <c r="H260" s="2"/>
      <c r="I260" s="2"/>
      <c r="J260" s="16"/>
    </row>
    <row r="261" spans="1:10">
      <c r="A261" s="1"/>
      <c r="B261" s="1"/>
      <c r="C261" s="1"/>
      <c r="D261" s="1"/>
      <c r="E261" s="1"/>
      <c r="F261" s="1" t="s">
        <v>241</v>
      </c>
      <c r="G261" s="1"/>
      <c r="H261" s="2">
        <v>3027.56</v>
      </c>
      <c r="I261" s="2">
        <v>4566.2</v>
      </c>
      <c r="J261" s="16">
        <f t="shared" si="3"/>
        <v>-1538.6399999999999</v>
      </c>
    </row>
    <row r="262" spans="1:10">
      <c r="A262" s="1"/>
      <c r="B262" s="1"/>
      <c r="C262" s="1"/>
      <c r="D262" s="1"/>
      <c r="E262" s="1"/>
      <c r="F262" s="1" t="s">
        <v>242</v>
      </c>
      <c r="G262" s="1"/>
      <c r="H262" s="2">
        <v>1130</v>
      </c>
      <c r="I262" s="2">
        <v>1010</v>
      </c>
      <c r="J262" s="16">
        <f t="shared" ref="J262:J276" si="4">H262-I262</f>
        <v>120</v>
      </c>
    </row>
    <row r="263" spans="1:10" ht="17.25" customHeight="1">
      <c r="A263" s="1"/>
      <c r="B263" s="1"/>
      <c r="C263" s="1"/>
      <c r="D263" s="1"/>
      <c r="E263" s="1"/>
      <c r="F263" s="1" t="s">
        <v>243</v>
      </c>
      <c r="G263" s="1"/>
      <c r="H263" s="2">
        <v>1166</v>
      </c>
      <c r="I263" s="2">
        <v>1371</v>
      </c>
      <c r="J263" s="16">
        <f t="shared" si="4"/>
        <v>-205</v>
      </c>
    </row>
    <row r="264" spans="1:10">
      <c r="A264" s="1"/>
      <c r="B264" s="1"/>
      <c r="C264" s="1"/>
      <c r="D264" s="1"/>
      <c r="E264" s="1"/>
      <c r="F264" s="1" t="s">
        <v>244</v>
      </c>
      <c r="G264" s="1"/>
      <c r="H264" s="2"/>
      <c r="J264" s="16"/>
    </row>
    <row r="265" spans="1:10">
      <c r="A265" s="1"/>
      <c r="B265" s="1"/>
      <c r="C265" s="1"/>
      <c r="D265" s="1"/>
      <c r="E265" s="1"/>
      <c r="F265" s="1"/>
      <c r="G265" s="1" t="s">
        <v>245</v>
      </c>
      <c r="H265" s="2">
        <v>5052.07</v>
      </c>
      <c r="I265" s="4">
        <v>2552.1799999999998</v>
      </c>
      <c r="J265" s="16">
        <f t="shared" si="4"/>
        <v>2499.89</v>
      </c>
    </row>
    <row r="266" spans="1:10" ht="15.75" thickBot="1">
      <c r="A266" s="1"/>
      <c r="B266" s="1"/>
      <c r="C266" s="1"/>
      <c r="D266" s="1"/>
      <c r="E266" s="1"/>
      <c r="F266" s="1"/>
      <c r="G266" s="1" t="s">
        <v>246</v>
      </c>
      <c r="H266" s="3">
        <v>161.08000000000001</v>
      </c>
      <c r="I266" s="19">
        <v>0</v>
      </c>
      <c r="J266" s="27">
        <f t="shared" si="4"/>
        <v>161.08000000000001</v>
      </c>
    </row>
    <row r="267" spans="1:10" ht="18.75" customHeight="1">
      <c r="A267" s="1"/>
      <c r="B267" s="1"/>
      <c r="C267" s="1"/>
      <c r="D267" s="1"/>
      <c r="E267" s="1"/>
      <c r="F267" s="1" t="s">
        <v>247</v>
      </c>
      <c r="G267" s="1"/>
      <c r="H267" s="2">
        <f>ROUND(SUM(H264:H266),5)</f>
        <v>5213.1499999999996</v>
      </c>
      <c r="I267" s="2">
        <f>ROUND(SUM(I265:I265),5)</f>
        <v>2552.1799999999998</v>
      </c>
      <c r="J267" s="16">
        <f t="shared" si="4"/>
        <v>2660.97</v>
      </c>
    </row>
    <row r="268" spans="1:10" ht="18.75" customHeight="1">
      <c r="A268" s="1"/>
      <c r="B268" s="1"/>
      <c r="C268" s="1"/>
      <c r="D268" s="1"/>
      <c r="E268" s="1"/>
      <c r="F268" s="1" t="s">
        <v>248</v>
      </c>
      <c r="G268" s="1"/>
      <c r="H268" s="2"/>
      <c r="I268" s="2"/>
      <c r="J268" s="16"/>
    </row>
    <row r="269" spans="1:10" ht="19.5" customHeight="1">
      <c r="A269" s="1"/>
      <c r="B269" s="1"/>
      <c r="C269" s="1"/>
      <c r="D269" s="1"/>
      <c r="E269" s="1"/>
      <c r="F269" s="1"/>
      <c r="G269" s="1" t="s">
        <v>249</v>
      </c>
      <c r="H269" s="2">
        <v>266582.61</v>
      </c>
      <c r="I269" s="2">
        <v>265998.21999999997</v>
      </c>
      <c r="J269" s="16">
        <f t="shared" si="4"/>
        <v>584.39000000001397</v>
      </c>
    </row>
    <row r="270" spans="1:10" ht="17.25" customHeight="1" thickBot="1">
      <c r="A270" s="1"/>
      <c r="B270" s="1"/>
      <c r="C270" s="1"/>
      <c r="D270" s="1"/>
      <c r="E270" s="1"/>
      <c r="F270" s="1"/>
      <c r="G270" s="1" t="s">
        <v>250</v>
      </c>
      <c r="H270" s="4">
        <v>28615.23</v>
      </c>
      <c r="I270" s="4">
        <v>27990.57</v>
      </c>
      <c r="J270" s="27">
        <f t="shared" si="4"/>
        <v>624.65999999999985</v>
      </c>
    </row>
    <row r="271" spans="1:10" s="7" customFormat="1" ht="20.25" customHeight="1" thickBot="1">
      <c r="B271" s="1"/>
      <c r="C271" s="1"/>
      <c r="D271" s="1"/>
      <c r="E271" s="1"/>
      <c r="F271" s="1" t="s">
        <v>251</v>
      </c>
      <c r="G271" s="1"/>
      <c r="H271" s="5">
        <f>ROUND(SUM(H268:H270),5)</f>
        <v>295197.84000000003</v>
      </c>
      <c r="I271" s="5">
        <f>ROUND(SUM(I268:I270),5)</f>
        <v>293988.78999999998</v>
      </c>
      <c r="J271" s="28">
        <f t="shared" si="4"/>
        <v>1209.0500000000466</v>
      </c>
    </row>
    <row r="272" spans="1:10" ht="15.75" thickBot="1">
      <c r="B272" s="1"/>
      <c r="C272" s="1"/>
      <c r="D272" s="1"/>
      <c r="E272" s="1" t="s">
        <v>252</v>
      </c>
      <c r="F272" s="1"/>
      <c r="G272" s="1"/>
      <c r="H272" s="5">
        <f>ROUND(SUM(H260:H263)+H267+H271,5)</f>
        <v>305734.55</v>
      </c>
      <c r="I272" s="5">
        <f>ROUND(SUM(I261:I263)+I267+I271,5)</f>
        <v>303488.17</v>
      </c>
      <c r="J272" s="28">
        <f t="shared" si="4"/>
        <v>2246.3800000000047</v>
      </c>
    </row>
    <row r="273" spans="2:11" ht="23.25" customHeight="1" thickBot="1">
      <c r="B273" s="1"/>
      <c r="C273" s="1"/>
      <c r="D273" s="1"/>
      <c r="E273" s="1"/>
      <c r="F273" s="1"/>
      <c r="G273" s="1"/>
      <c r="H273" s="5"/>
      <c r="I273" s="5"/>
      <c r="J273" s="28"/>
    </row>
    <row r="274" spans="2:11" ht="15.75" thickBot="1">
      <c r="B274" s="1"/>
      <c r="C274" s="1" t="s">
        <v>291</v>
      </c>
      <c r="D274" s="1"/>
      <c r="E274" s="1"/>
      <c r="F274" s="1"/>
      <c r="G274" s="1"/>
      <c r="H274" s="6">
        <f>H57+H110+H149+H187+H203+H230+H250+H258+H272</f>
        <v>2123402.4899999998</v>
      </c>
      <c r="I274" s="6">
        <f>I110+I149+I187+I203+I230+I250+I258+I272</f>
        <v>1527683.67</v>
      </c>
      <c r="J274" s="28">
        <f t="shared" si="4"/>
        <v>595718.81999999983</v>
      </c>
    </row>
    <row r="275" spans="2:11">
      <c r="B275" s="1"/>
      <c r="C275" s="1"/>
      <c r="D275" s="1"/>
      <c r="E275" s="1"/>
      <c r="F275" s="1"/>
      <c r="G275" s="1"/>
      <c r="H275" s="4"/>
      <c r="I275" s="2"/>
      <c r="J275" s="16"/>
    </row>
    <row r="276" spans="2:11" ht="15.75" thickBot="1">
      <c r="B276" s="1"/>
      <c r="C276" s="11" t="s">
        <v>284</v>
      </c>
      <c r="D276" s="1"/>
      <c r="E276" s="1"/>
      <c r="F276" s="1"/>
      <c r="G276" s="1"/>
      <c r="H276" s="21">
        <v>-423869.72</v>
      </c>
      <c r="I276" s="22">
        <v>48611.8</v>
      </c>
      <c r="J276" s="23">
        <f t="shared" si="4"/>
        <v>-472481.51999999996</v>
      </c>
    </row>
    <row r="277" spans="2:11" ht="15.75" thickTop="1">
      <c r="C277" s="11" t="s">
        <v>285</v>
      </c>
      <c r="H277" s="29">
        <v>495754.28</v>
      </c>
      <c r="I277" s="2"/>
    </row>
    <row r="278" spans="2:11">
      <c r="I278" s="2"/>
    </row>
    <row r="279" spans="2:11" ht="15.75" thickBot="1">
      <c r="C279" s="11" t="s">
        <v>286</v>
      </c>
      <c r="H279" s="23">
        <v>71884.56</v>
      </c>
      <c r="I279" s="4"/>
      <c r="K279" t="s">
        <v>293</v>
      </c>
    </row>
    <row r="280" spans="2:11" ht="15.75" thickTop="1">
      <c r="I280" s="4"/>
    </row>
    <row r="281" spans="2:11">
      <c r="I281" s="4"/>
    </row>
    <row r="282" spans="2:11">
      <c r="I282" s="4"/>
    </row>
    <row r="283" spans="2:11">
      <c r="I283" s="20"/>
    </row>
  </sheetData>
  <pageMargins left="0.7" right="0.7" top="0.75" bottom="0.75" header="0.25" footer="0.3"/>
  <pageSetup orientation="portrait" r:id="rId1"/>
  <headerFooter>
    <oddHeader>&amp;L&amp;"Arial,Bold"&amp;8 10:51 AM
 10/19/11
 Accrual Basis&amp;C&amp;"Arial,Bold"&amp;12 Town of Dewey Beach
&amp;14 Revenues &amp;&amp; Expenditures Comparison 
&amp;10 April through September 2011 and 2010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2011-10-19T18:15:50Z</cp:lastPrinted>
  <dcterms:created xsi:type="dcterms:W3CDTF">2011-10-19T14:51:09Z</dcterms:created>
  <dcterms:modified xsi:type="dcterms:W3CDTF">2011-10-19T18:21:55Z</dcterms:modified>
</cp:coreProperties>
</file>