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Sheet1" sheetId="1" r:id="rId1"/>
  </sheets>
  <definedNames>
    <definedName name="_xlnm.Print_Titles" localSheetId="0">Sheet1!$A:$H,Sheet1!$1:$2</definedName>
    <definedName name="QB_COLUMN_290" localSheetId="0" hidden="1">Sheet1!$U$1</definedName>
    <definedName name="QB_COLUMN_76201" localSheetId="0" hidden="1">Sheet1!$I$2</definedName>
    <definedName name="QB_COLUMN_762010" localSheetId="0" hidden="1">Sheet1!$AA$2</definedName>
    <definedName name="QB_COLUMN_762011" localSheetId="0" hidden="1">Sheet1!$AC$2</definedName>
    <definedName name="QB_COLUMN_762012" localSheetId="0" hidden="1">Sheet1!$AE$2</definedName>
    <definedName name="QB_COLUMN_76202" localSheetId="0" hidden="1">Sheet1!$K$2</definedName>
    <definedName name="QB_COLUMN_76203" localSheetId="0" hidden="1">Sheet1!$M$2</definedName>
    <definedName name="QB_COLUMN_76204" localSheetId="0" hidden="1">Sheet1!$O$2</definedName>
    <definedName name="QB_COLUMN_76205" localSheetId="0" hidden="1">Sheet1!$Q$2</definedName>
    <definedName name="QB_COLUMN_76206" localSheetId="0" hidden="1">Sheet1!$S$2</definedName>
    <definedName name="QB_COLUMN_76207" localSheetId="0" hidden="1">Sheet1!$U$2</definedName>
    <definedName name="QB_COLUMN_76208" localSheetId="0" hidden="1">Sheet1!$W$2</definedName>
    <definedName name="QB_COLUMN_76209" localSheetId="0" hidden="1">Sheet1!$Y$2</definedName>
    <definedName name="QB_COLUMN_76300" localSheetId="0" hidden="1">Sheet1!$AG$2</definedName>
    <definedName name="QB_DATA_0" localSheetId="0" hidden="1">Sheet1!$6:$6,Sheet1!$7:$7,Sheet1!$9:$9,Sheet1!$10:$10,Sheet1!$11:$11,Sheet1!$12:$12,Sheet1!$14:$14,Sheet1!$15:$15,Sheet1!$16:$16,Sheet1!$17:$17,Sheet1!$19:$19,Sheet1!$20:$20,Sheet1!$22:$22,Sheet1!$24:$24,Sheet1!$25:$25,Sheet1!$26:$26</definedName>
    <definedName name="QB_DATA_1" localSheetId="0" hidden="1">Sheet1!$27:$27,Sheet1!$28:$28,Sheet1!$29:$29,Sheet1!$30:$30,Sheet1!$31:$31,Sheet1!$33:$33,Sheet1!$35:$35,Sheet1!$36:$36,Sheet1!$37:$37,Sheet1!$38:$38,Sheet1!$41:$41,Sheet1!$42:$42,Sheet1!$43:$43,Sheet1!$46:$46,Sheet1!$52:$52,Sheet1!$53:$53</definedName>
    <definedName name="QB_DATA_2" localSheetId="0" hidden="1">Sheet1!$54:$54,Sheet1!$55:$55,Sheet1!$56:$56,Sheet1!$57:$57,Sheet1!$58:$58,Sheet1!$59:$59,Sheet1!$60:$60,Sheet1!$61:$61,Sheet1!$62:$62,Sheet1!$63:$63,Sheet1!$64:$64,Sheet1!$65:$65,Sheet1!$66:$66,Sheet1!$68:$68,Sheet1!$69:$69,Sheet1!$70:$70</definedName>
    <definedName name="QB_DATA_3" localSheetId="0" hidden="1">Sheet1!$71:$71,Sheet1!$72:$72,Sheet1!$75:$75,Sheet1!$76:$76,Sheet1!$79:$79,Sheet1!$80:$80,Sheet1!$81:$81,Sheet1!$82:$82,Sheet1!$85:$85,Sheet1!$91:$91,Sheet1!$92:$92,Sheet1!$93:$93,Sheet1!$94:$94,Sheet1!$95:$95,Sheet1!$97:$97,Sheet1!$98:$98</definedName>
    <definedName name="QB_DATA_4" localSheetId="0" hidden="1">Sheet1!$99:$99,Sheet1!$100:$100,Sheet1!$103:$103,Sheet1!$104:$104,Sheet1!$107:$107,Sheet1!$108:$108,Sheet1!$109:$109,Sheet1!$110:$110,Sheet1!$111:$111,Sheet1!$112:$112,Sheet1!$115:$115,Sheet1!$116:$116,Sheet1!$122:$122,Sheet1!$123:$123,Sheet1!$124:$124,Sheet1!$125:$125</definedName>
    <definedName name="QB_DATA_5" localSheetId="0" hidden="1">Sheet1!$126:$126,Sheet1!$127:$127,Sheet1!$129:$129,Sheet1!$130:$130,Sheet1!$133:$133,Sheet1!$134:$134,Sheet1!$137:$137,Sheet1!$138:$138,Sheet1!$139:$139,Sheet1!$142:$142,Sheet1!$143:$143,Sheet1!$149:$149,Sheet1!$150:$150,Sheet1!$152:$152,Sheet1!$153:$153,Sheet1!$154:$154</definedName>
    <definedName name="QB_DATA_6" localSheetId="0" hidden="1">Sheet1!$155:$155,Sheet1!$158:$158,Sheet1!$159:$159,Sheet1!$165:$165,Sheet1!$166:$166,Sheet1!$167:$167,Sheet1!$169:$169,Sheet1!$170:$170,Sheet1!$173:$173,Sheet1!$174:$174,Sheet1!$177:$177,Sheet1!$182:$182,Sheet1!$184:$184,Sheet1!$185:$185,Sheet1!$186:$186,Sheet1!$189:$189</definedName>
    <definedName name="QB_DATA_7" localSheetId="0" hidden="1">Sheet1!$190:$190,Sheet1!$191:$191,Sheet1!$194:$194,Sheet1!$198:$198,Sheet1!$200:$200,Sheet1!$201:$201,Sheet1!$204:$204,Sheet1!$205:$205,Sheet1!$210:$210,Sheet1!$211:$211,Sheet1!$212:$212,Sheet1!$214:$214,Sheet1!$215:$215,Sheet1!$218:$218,Sheet1!$219:$219,Sheet1!$224:$224</definedName>
    <definedName name="QB_DATA_8" localSheetId="0" hidden="1">Sheet1!$225:$225,Sheet1!$226:$226,Sheet1!$227:$227,Sheet1!$228:$228,Sheet1!$229:$229,Sheet1!$230:$230,Sheet1!$237:$237,Sheet1!$240:$240,Sheet1!$241:$241,Sheet1!$246:$246,Sheet1!$247:$247,Sheet1!$248:$248,Sheet1!$250:$250,Sheet1!$251:$251,Sheet1!$252:$252,Sheet1!$253:$253</definedName>
    <definedName name="QB_FORMULA_0" localSheetId="0" hidden="1">Sheet1!$AG$6,Sheet1!$AG$7,Sheet1!$AG$9,Sheet1!$AG$10,Sheet1!$AG$11,Sheet1!$AG$12,Sheet1!$I$13,Sheet1!$K$13,Sheet1!$M$13,Sheet1!$O$13,Sheet1!$Q$13,Sheet1!$S$13,Sheet1!$U$13,Sheet1!$W$13,Sheet1!$Y$13,Sheet1!$AA$13</definedName>
    <definedName name="QB_FORMULA_1" localSheetId="0" hidden="1">Sheet1!$AC$13,Sheet1!$AE$13,Sheet1!$AG$13,Sheet1!$AG$14,Sheet1!$AG$15,Sheet1!$AG$16,Sheet1!$AG$17,Sheet1!$AG$19,Sheet1!$AG$20,Sheet1!$I$21,Sheet1!$K$21,Sheet1!$M$21,Sheet1!$O$21,Sheet1!$Q$21,Sheet1!$S$21,Sheet1!$U$21</definedName>
    <definedName name="QB_FORMULA_10" localSheetId="0" hidden="1">Sheet1!$I$77,Sheet1!$K$77,Sheet1!$M$77,Sheet1!$O$77,Sheet1!$Q$77,Sheet1!$S$77,Sheet1!$U$77,Sheet1!$W$77,Sheet1!$Y$77,Sheet1!$AA$77,Sheet1!$AC$77,Sheet1!$AE$77,Sheet1!$AG$77,Sheet1!$AG$79,Sheet1!$AG$80,Sheet1!$AG$81</definedName>
    <definedName name="QB_FORMULA_11" localSheetId="0" hidden="1">Sheet1!$AG$82,Sheet1!$I$83,Sheet1!$K$83,Sheet1!$M$83,Sheet1!$O$83,Sheet1!$Q$83,Sheet1!$S$83,Sheet1!$U$83,Sheet1!$W$83,Sheet1!$Y$83,Sheet1!$AA$83,Sheet1!$AC$83,Sheet1!$AE$83,Sheet1!$AG$83,Sheet1!$AG$85,Sheet1!$AA$86</definedName>
    <definedName name="QB_FORMULA_12" localSheetId="0" hidden="1">Sheet1!$AC$86,Sheet1!$AE$86,Sheet1!$AG$86,Sheet1!$I$87,Sheet1!$K$87,Sheet1!$M$87,Sheet1!$O$87,Sheet1!$Q$87,Sheet1!$S$87,Sheet1!$U$87,Sheet1!$W$87,Sheet1!$Y$87,Sheet1!$AA$87,Sheet1!$AC$87,Sheet1!$AE$87,Sheet1!$AG$87</definedName>
    <definedName name="QB_FORMULA_13" localSheetId="0" hidden="1">Sheet1!$I$88,Sheet1!$K$88,Sheet1!$M$88,Sheet1!$O$88,Sheet1!$Q$88,Sheet1!$S$88,Sheet1!$U$88,Sheet1!$W$88,Sheet1!$Y$88,Sheet1!$AA$88,Sheet1!$AC$88,Sheet1!$AE$88,Sheet1!$AG$88,Sheet1!$AG$91,Sheet1!$AG$92,Sheet1!$AG$93</definedName>
    <definedName name="QB_FORMULA_14" localSheetId="0" hidden="1">Sheet1!$AG$94,Sheet1!$AG$95,Sheet1!$AG$97,Sheet1!$AG$98,Sheet1!$AG$99,Sheet1!$AG$100,Sheet1!$I$101,Sheet1!$K$101,Sheet1!$M$101,Sheet1!$O$101,Sheet1!$Q$101,Sheet1!$S$101,Sheet1!$U$101,Sheet1!$W$101,Sheet1!$Y$101,Sheet1!$AA$101</definedName>
    <definedName name="QB_FORMULA_15" localSheetId="0" hidden="1">Sheet1!$AC$101,Sheet1!$AE$101,Sheet1!$AG$101,Sheet1!$AG$103,Sheet1!$AG$104,Sheet1!$I$105,Sheet1!$K$105,Sheet1!$M$105,Sheet1!$O$105,Sheet1!$Q$105,Sheet1!$S$105,Sheet1!$U$105,Sheet1!$W$105,Sheet1!$Y$105,Sheet1!$AA$105,Sheet1!$AC$105</definedName>
    <definedName name="QB_FORMULA_16" localSheetId="0" hidden="1">Sheet1!$AE$105,Sheet1!$AG$105,Sheet1!$AG$107,Sheet1!$AG$108,Sheet1!$AG$109,Sheet1!$AG$110,Sheet1!$AG$111,Sheet1!$AG$112,Sheet1!$I$113,Sheet1!$K$113,Sheet1!$M$113,Sheet1!$O$113,Sheet1!$Q$113,Sheet1!$S$113,Sheet1!$U$113,Sheet1!$W$113</definedName>
    <definedName name="QB_FORMULA_17" localSheetId="0" hidden="1">Sheet1!$Y$113,Sheet1!$AA$113,Sheet1!$AC$113,Sheet1!$AE$113,Sheet1!$AG$113,Sheet1!$AG$115,Sheet1!$AG$116,Sheet1!$I$117,Sheet1!$K$117,Sheet1!$M$117,Sheet1!$O$117,Sheet1!$Q$117,Sheet1!$S$117,Sheet1!$U$117,Sheet1!$W$117,Sheet1!$Y$117</definedName>
    <definedName name="QB_FORMULA_18" localSheetId="0" hidden="1">Sheet1!$AA$117,Sheet1!$AC$117,Sheet1!$AE$117,Sheet1!$AG$117,Sheet1!$I$118,Sheet1!$K$118,Sheet1!$M$118,Sheet1!$O$118,Sheet1!$Q$118,Sheet1!$S$118,Sheet1!$U$118,Sheet1!$W$118,Sheet1!$Y$118,Sheet1!$AA$118,Sheet1!$AC$118,Sheet1!$AE$118</definedName>
    <definedName name="QB_FORMULA_19" localSheetId="0" hidden="1">Sheet1!$AG$118,Sheet1!$I$119,Sheet1!$K$119,Sheet1!$M$119,Sheet1!$O$119,Sheet1!$Q$119,Sheet1!$S$119,Sheet1!$U$119,Sheet1!$W$119,Sheet1!$Y$119,Sheet1!$AA$119,Sheet1!$AC$119,Sheet1!$AE$119,Sheet1!$AG$119,Sheet1!$AG$122,Sheet1!$AG$123</definedName>
    <definedName name="QB_FORMULA_2" localSheetId="0" hidden="1">Sheet1!$W$21,Sheet1!$Y$21,Sheet1!$AA$21,Sheet1!$AC$21,Sheet1!$AE$21,Sheet1!$AG$21,Sheet1!$AG$22,Sheet1!$AG$24,Sheet1!$AG$25,Sheet1!$AG$26,Sheet1!$AG$27,Sheet1!$AG$28,Sheet1!$AG$29,Sheet1!$AG$30,Sheet1!$AG$31,Sheet1!$I$32</definedName>
    <definedName name="QB_FORMULA_20" localSheetId="0" hidden="1">Sheet1!$AG$124,Sheet1!$AG$125,Sheet1!$AG$126,Sheet1!$AG$127,Sheet1!$AG$129,Sheet1!$AG$130,Sheet1!$I$131,Sheet1!$K$131,Sheet1!$M$131,Sheet1!$O$131,Sheet1!$Q$131,Sheet1!$S$131,Sheet1!$U$131,Sheet1!$W$131,Sheet1!$Y$131,Sheet1!$AA$131</definedName>
    <definedName name="QB_FORMULA_21" localSheetId="0" hidden="1">Sheet1!$AC$131,Sheet1!$AE$131,Sheet1!$AG$131,Sheet1!$AG$133,Sheet1!$AG$134,Sheet1!$I$135,Sheet1!$K$135,Sheet1!$M$135,Sheet1!$O$135,Sheet1!$Q$135,Sheet1!$S$135,Sheet1!$U$135,Sheet1!$W$135,Sheet1!$Y$135,Sheet1!$AA$135,Sheet1!$AC$135</definedName>
    <definedName name="QB_FORMULA_22" localSheetId="0" hidden="1">Sheet1!$AE$135,Sheet1!$AG$135,Sheet1!$AG$137,Sheet1!$AG$138,Sheet1!$AG$139,Sheet1!$I$140,Sheet1!$K$140,Sheet1!$M$140,Sheet1!$O$140,Sheet1!$Q$140,Sheet1!$S$140,Sheet1!$U$140,Sheet1!$W$140,Sheet1!$Y$140,Sheet1!$AA$140,Sheet1!$AC$140</definedName>
    <definedName name="QB_FORMULA_23" localSheetId="0" hidden="1">Sheet1!$AE$140,Sheet1!$AG$140,Sheet1!$AG$142,Sheet1!$AG$143,Sheet1!$I$144,Sheet1!$K$144,Sheet1!$M$144,Sheet1!$O$144,Sheet1!$Q$144,Sheet1!$S$144,Sheet1!$U$144,Sheet1!$W$144,Sheet1!$Y$144,Sheet1!$AA$144,Sheet1!$AC$144,Sheet1!$AE$144</definedName>
    <definedName name="QB_FORMULA_24" localSheetId="0" hidden="1">Sheet1!$AG$144,Sheet1!$I$145,Sheet1!$K$145,Sheet1!$M$145,Sheet1!$O$145,Sheet1!$Q$145,Sheet1!$S$145,Sheet1!$U$145,Sheet1!$W$145,Sheet1!$Y$145,Sheet1!$AA$145,Sheet1!$AC$145,Sheet1!$AE$145,Sheet1!$AG$145,Sheet1!$I$146,Sheet1!$K$146</definedName>
    <definedName name="QB_FORMULA_25" localSheetId="0" hidden="1">Sheet1!$M$146,Sheet1!$O$146,Sheet1!$Q$146,Sheet1!$S$146,Sheet1!$U$146,Sheet1!$W$146,Sheet1!$Y$146,Sheet1!$AA$146,Sheet1!$AC$146,Sheet1!$AE$146,Sheet1!$AG$146,Sheet1!$AG$149,Sheet1!$AG$150,Sheet1!$AG$152,Sheet1!$AG$153,Sheet1!$AG$154</definedName>
    <definedName name="QB_FORMULA_26" localSheetId="0" hidden="1">Sheet1!$AG$155,Sheet1!$I$156,Sheet1!$K$156,Sheet1!$M$156,Sheet1!$O$156,Sheet1!$Q$156,Sheet1!$S$156,Sheet1!$U$156,Sheet1!$W$156,Sheet1!$Y$156,Sheet1!$AA$156,Sheet1!$AC$156,Sheet1!$AE$156,Sheet1!$AG$156,Sheet1!$AG$158,Sheet1!$AG$159</definedName>
    <definedName name="QB_FORMULA_27" localSheetId="0" hidden="1">Sheet1!$I$160,Sheet1!$K$160,Sheet1!$M$160,Sheet1!$O$160,Sheet1!$Q$160,Sheet1!$S$160,Sheet1!$U$160,Sheet1!$W$160,Sheet1!$Y$160,Sheet1!$AA$160,Sheet1!$AC$160,Sheet1!$AE$160,Sheet1!$AG$160,Sheet1!$I$161,Sheet1!$K$161,Sheet1!$M$161</definedName>
    <definedName name="QB_FORMULA_28" localSheetId="0" hidden="1">Sheet1!$O$161,Sheet1!$Q$161,Sheet1!$S$161,Sheet1!$U$161,Sheet1!$W$161,Sheet1!$Y$161,Sheet1!$AA$161,Sheet1!$AC$161,Sheet1!$AE$161,Sheet1!$AG$161,Sheet1!$I$162,Sheet1!$K$162,Sheet1!$M$162,Sheet1!$O$162,Sheet1!$Q$162,Sheet1!$S$162</definedName>
    <definedName name="QB_FORMULA_29" localSheetId="0" hidden="1">Sheet1!$U$162,Sheet1!$W$162,Sheet1!$Y$162,Sheet1!$AA$162,Sheet1!$AC$162,Sheet1!$AE$162,Sheet1!$AG$162,Sheet1!$AG$165,Sheet1!$AG$166,Sheet1!$AG$167,Sheet1!$AG$169,Sheet1!$AG$170,Sheet1!$I$171,Sheet1!$K$171,Sheet1!$M$171,Sheet1!$O$171</definedName>
    <definedName name="QB_FORMULA_3" localSheetId="0" hidden="1">Sheet1!$K$32,Sheet1!$M$32,Sheet1!$O$32,Sheet1!$Q$32,Sheet1!$S$32,Sheet1!$U$32,Sheet1!$W$32,Sheet1!$Y$32,Sheet1!$AA$32,Sheet1!$AC$32,Sheet1!$AE$32,Sheet1!$AG$32,Sheet1!$AG$33,Sheet1!$AG$35,Sheet1!$AG$36,Sheet1!$AG$37</definedName>
    <definedName name="QB_FORMULA_30" localSheetId="0" hidden="1">Sheet1!$Q$171,Sheet1!$S$171,Sheet1!$U$171,Sheet1!$W$171,Sheet1!$Y$171,Sheet1!$AA$171,Sheet1!$AC$171,Sheet1!$AE$171,Sheet1!$AG$171,Sheet1!$AG$173,Sheet1!$AG$174,Sheet1!$I$175,Sheet1!$K$175,Sheet1!$M$175,Sheet1!$O$175,Sheet1!$Q$175</definedName>
    <definedName name="QB_FORMULA_31" localSheetId="0" hidden="1">Sheet1!$S$175,Sheet1!$U$175,Sheet1!$W$175,Sheet1!$Y$175,Sheet1!$AA$175,Sheet1!$AC$175,Sheet1!$AE$175,Sheet1!$AG$175,Sheet1!$AG$177,Sheet1!$I$178,Sheet1!$K$178,Sheet1!$M$178,Sheet1!$O$178,Sheet1!$Q$178,Sheet1!$S$178,Sheet1!$U$178</definedName>
    <definedName name="QB_FORMULA_32" localSheetId="0" hidden="1">Sheet1!$W$178,Sheet1!$Y$178,Sheet1!$AA$178,Sheet1!$AC$178,Sheet1!$AE$178,Sheet1!$AG$178,Sheet1!$I$179,Sheet1!$K$179,Sheet1!$M$179,Sheet1!$O$179,Sheet1!$Q$179,Sheet1!$S$179,Sheet1!$U$179,Sheet1!$W$179,Sheet1!$Y$179,Sheet1!$AA$179</definedName>
    <definedName name="QB_FORMULA_33" localSheetId="0" hidden="1">Sheet1!$AC$179,Sheet1!$AE$179,Sheet1!$AG$179,Sheet1!$I$180,Sheet1!$K$180,Sheet1!$M$180,Sheet1!$O$180,Sheet1!$Q$180,Sheet1!$S$180,Sheet1!$U$180,Sheet1!$W$180,Sheet1!$Y$180,Sheet1!$AA$180,Sheet1!$AC$180,Sheet1!$AE$180,Sheet1!$AG$180</definedName>
    <definedName name="QB_FORMULA_34" localSheetId="0" hidden="1">Sheet1!$AG$182,Sheet1!$AG$184,Sheet1!$AG$185,Sheet1!$AG$186,Sheet1!$I$187,Sheet1!$K$187,Sheet1!$M$187,Sheet1!$O$187,Sheet1!$Q$187,Sheet1!$S$187,Sheet1!$U$187,Sheet1!$W$187,Sheet1!$Y$187,Sheet1!$AA$187,Sheet1!$AC$187,Sheet1!$AE$187</definedName>
    <definedName name="QB_FORMULA_35" localSheetId="0" hidden="1">Sheet1!$AG$187,Sheet1!$AG$189,Sheet1!$AG$190,Sheet1!$AG$191,Sheet1!$I$192,Sheet1!$K$192,Sheet1!$M$192,Sheet1!$O$192,Sheet1!$Q$192,Sheet1!$S$192,Sheet1!$U$192,Sheet1!$W$192,Sheet1!$Y$192,Sheet1!$AA$192,Sheet1!$AC$192,Sheet1!$AE$192</definedName>
    <definedName name="QB_FORMULA_36" localSheetId="0" hidden="1">Sheet1!$AG$192,Sheet1!$AG$194,Sheet1!$I$195,Sheet1!$K$195,Sheet1!$M$195,Sheet1!$O$195,Sheet1!$Q$195,Sheet1!$S$195,Sheet1!$U$195,Sheet1!$W$195,Sheet1!$Y$195,Sheet1!$AA$195,Sheet1!$AC$195,Sheet1!$AE$195,Sheet1!$AG$195,Sheet1!$I$196</definedName>
    <definedName name="QB_FORMULA_37" localSheetId="0" hidden="1">Sheet1!$K$196,Sheet1!$M$196,Sheet1!$O$196,Sheet1!$Q$196,Sheet1!$S$196,Sheet1!$U$196,Sheet1!$W$196,Sheet1!$Y$196,Sheet1!$AA$196,Sheet1!$AC$196,Sheet1!$AE$196,Sheet1!$AG$196,Sheet1!$AG$198,Sheet1!$AG$200,Sheet1!$AG$201,Sheet1!$I$202</definedName>
    <definedName name="QB_FORMULA_38" localSheetId="0" hidden="1">Sheet1!$K$202,Sheet1!$M$202,Sheet1!$O$202,Sheet1!$Q$202,Sheet1!$S$202,Sheet1!$U$202,Sheet1!$W$202,Sheet1!$Y$202,Sheet1!$AA$202,Sheet1!$AC$202,Sheet1!$AE$202,Sheet1!$AG$202,Sheet1!$AG$204,Sheet1!$AG$205,Sheet1!$I$206,Sheet1!$K$206</definedName>
    <definedName name="QB_FORMULA_39" localSheetId="0" hidden="1">Sheet1!$M$206,Sheet1!$O$206,Sheet1!$Q$206,Sheet1!$S$206,Sheet1!$U$206,Sheet1!$W$206,Sheet1!$Y$206,Sheet1!$AA$206,Sheet1!$AC$206,Sheet1!$AE$206,Sheet1!$AG$206,Sheet1!$I$207,Sheet1!$K$207,Sheet1!$M$207,Sheet1!$O$207,Sheet1!$Q$207</definedName>
    <definedName name="QB_FORMULA_4" localSheetId="0" hidden="1">Sheet1!$AG$38,Sheet1!$I$39,Sheet1!$K$39,Sheet1!$M$39,Sheet1!$O$39,Sheet1!$Q$39,Sheet1!$S$39,Sheet1!$U$39,Sheet1!$W$39,Sheet1!$Y$39,Sheet1!$AA$39,Sheet1!$AC$39,Sheet1!$AE$39,Sheet1!$AG$39,Sheet1!$AG$41,Sheet1!$AG$42</definedName>
    <definedName name="QB_FORMULA_40" localSheetId="0" hidden="1">Sheet1!$S$207,Sheet1!$U$207,Sheet1!$W$207,Sheet1!$Y$207,Sheet1!$AA$207,Sheet1!$AC$207,Sheet1!$AE$207,Sheet1!$AG$207,Sheet1!$AG$210,Sheet1!$AG$211,Sheet1!$AG$212,Sheet1!$AG$214,Sheet1!$AG$215,Sheet1!$I$216,Sheet1!$K$216,Sheet1!$M$216</definedName>
    <definedName name="QB_FORMULA_41" localSheetId="0" hidden="1">Sheet1!$O$216,Sheet1!$Q$216,Sheet1!$S$216,Sheet1!$U$216,Sheet1!$W$216,Sheet1!$Y$216,Sheet1!$AA$216,Sheet1!$AC$216,Sheet1!$AE$216,Sheet1!$AG$216,Sheet1!$AG$218,Sheet1!$AG$219,Sheet1!$I$220,Sheet1!$K$220,Sheet1!$M$220,Sheet1!$O$220</definedName>
    <definedName name="QB_FORMULA_42" localSheetId="0" hidden="1">Sheet1!$Q$220,Sheet1!$S$220,Sheet1!$U$220,Sheet1!$W$220,Sheet1!$Y$220,Sheet1!$AA$220,Sheet1!$AC$220,Sheet1!$AE$220,Sheet1!$AG$220,Sheet1!$I$221,Sheet1!$K$221,Sheet1!$M$221,Sheet1!$O$221,Sheet1!$Q$221,Sheet1!$S$221,Sheet1!$U$221</definedName>
    <definedName name="QB_FORMULA_43" localSheetId="0" hidden="1">Sheet1!$W$221,Sheet1!$Y$221,Sheet1!$AA$221,Sheet1!$AC$221,Sheet1!$AE$221,Sheet1!$AG$221,Sheet1!$I$222,Sheet1!$K$222,Sheet1!$M$222,Sheet1!$O$222,Sheet1!$Q$222,Sheet1!$S$222,Sheet1!$U$222,Sheet1!$W$222,Sheet1!$Y$222,Sheet1!$AA$222</definedName>
    <definedName name="QB_FORMULA_44" localSheetId="0" hidden="1">Sheet1!$AC$222,Sheet1!$AE$222,Sheet1!$AG$222,Sheet1!$AG$224,Sheet1!$AG$225,Sheet1!$AG$226,Sheet1!$AG$227,Sheet1!$AG$228,Sheet1!$AG$229,Sheet1!$AG$230,Sheet1!$I$231,Sheet1!$K$231,Sheet1!$M$231,Sheet1!$O$231,Sheet1!$Q$231,Sheet1!$S$231</definedName>
    <definedName name="QB_FORMULA_45" localSheetId="0" hidden="1">Sheet1!$U$231,Sheet1!$W$231,Sheet1!$Y$231,Sheet1!$AA$231,Sheet1!$AC$231,Sheet1!$AE$231,Sheet1!$AG$231,Sheet1!$I$232,Sheet1!$K$232,Sheet1!$M$232,Sheet1!$O$232,Sheet1!$Q$232,Sheet1!$S$232,Sheet1!$U$232,Sheet1!$W$232,Sheet1!$Y$232</definedName>
    <definedName name="QB_FORMULA_46" localSheetId="0" hidden="1">Sheet1!$AA$232,Sheet1!$AC$232,Sheet1!$AE$232,Sheet1!$AG$232,Sheet1!$I$233,Sheet1!$K$233,Sheet1!$M$233,Sheet1!$O$233,Sheet1!$Q$233,Sheet1!$S$233,Sheet1!$U$233,Sheet1!$W$233,Sheet1!$Y$233,Sheet1!$AA$233,Sheet1!$AC$233,Sheet1!$AE$233</definedName>
    <definedName name="QB_FORMULA_47" localSheetId="0" hidden="1">Sheet1!$AG$233,Sheet1!$AG$237,Sheet1!$I$238,Sheet1!$K$238,Sheet1!$M$238,Sheet1!$O$238,Sheet1!$Q$238,Sheet1!$S$238,Sheet1!$U$238,Sheet1!$W$238,Sheet1!$Y$238,Sheet1!$AA$238,Sheet1!$AC$238,Sheet1!$AE$238,Sheet1!$AG$238,Sheet1!$AG$240</definedName>
    <definedName name="QB_FORMULA_48" localSheetId="0" hidden="1">Sheet1!$AG$241,Sheet1!$I$242,Sheet1!$K$242,Sheet1!$M$242,Sheet1!$O$242,Sheet1!$Q$242,Sheet1!$S$242,Sheet1!$U$242,Sheet1!$W$242,Sheet1!$Y$242,Sheet1!$AA$242,Sheet1!$AC$242,Sheet1!$AE$242,Sheet1!$AG$242,Sheet1!$I$243,Sheet1!$K$243</definedName>
    <definedName name="QB_FORMULA_49" localSheetId="0" hidden="1">Sheet1!$M$243,Sheet1!$O$243,Sheet1!$Q$243,Sheet1!$S$243,Sheet1!$U$243,Sheet1!$W$243,Sheet1!$Y$243,Sheet1!$AA$243,Sheet1!$AC$243,Sheet1!$AE$243,Sheet1!$AG$243,Sheet1!$AG$246,Sheet1!$AG$247,Sheet1!$AG$248,Sheet1!$I$249,Sheet1!$K$249</definedName>
    <definedName name="QB_FORMULA_5" localSheetId="0" hidden="1">Sheet1!$AG$43,Sheet1!$AA$44,Sheet1!$AC$44,Sheet1!$AE$44,Sheet1!$AG$44,Sheet1!$I$45,Sheet1!$K$45,Sheet1!$M$45,Sheet1!$O$45,Sheet1!$Q$45,Sheet1!$S$45,Sheet1!$U$45,Sheet1!$W$45,Sheet1!$Y$45,Sheet1!$AA$45,Sheet1!$AC$45</definedName>
    <definedName name="QB_FORMULA_50" localSheetId="0" hidden="1">Sheet1!$M$249,Sheet1!$O$249,Sheet1!$Q$249,Sheet1!$S$249,Sheet1!$U$249,Sheet1!$W$249,Sheet1!$Y$249,Sheet1!$AA$249,Sheet1!$AC$249,Sheet1!$AE$249,Sheet1!$AG$249,Sheet1!$AG$250,Sheet1!$AG$251,Sheet1!$AG$252,Sheet1!$AG$253,Sheet1!$I$254</definedName>
    <definedName name="QB_FORMULA_51" localSheetId="0" hidden="1">Sheet1!$K$254,Sheet1!$M$254,Sheet1!$O$254,Sheet1!$Q$254,Sheet1!$S$254,Sheet1!$U$254,Sheet1!$W$254,Sheet1!$Y$254,Sheet1!$AA$254,Sheet1!$AC$254,Sheet1!$AE$254,Sheet1!$AG$254,Sheet1!$I$255,Sheet1!$K$255,Sheet1!$M$255,Sheet1!$O$255</definedName>
    <definedName name="QB_FORMULA_52" localSheetId="0" hidden="1">Sheet1!$Q$255,Sheet1!$S$255,Sheet1!$U$255,Sheet1!$W$255,Sheet1!$Y$255,Sheet1!$AA$255,Sheet1!$AC$255,Sheet1!$AE$255,Sheet1!$AG$255,Sheet1!$I$256,Sheet1!$K$256,Sheet1!$M$256,Sheet1!$O$256,Sheet1!$Q$256,Sheet1!$S$256,Sheet1!$U$256</definedName>
    <definedName name="QB_FORMULA_53" localSheetId="0" hidden="1">Sheet1!$W$256,Sheet1!$Y$256,Sheet1!$AA$256,Sheet1!$AC$256,Sheet1!$AE$256,Sheet1!$AG$256</definedName>
    <definedName name="QB_FORMULA_6" localSheetId="0" hidden="1">Sheet1!$AE$45,Sheet1!$AG$45,Sheet1!$AG$46,Sheet1!$I$47,Sheet1!$K$47,Sheet1!$M$47,Sheet1!$O$47,Sheet1!$Q$47,Sheet1!$S$47,Sheet1!$U$47,Sheet1!$W$47,Sheet1!$Y$47,Sheet1!$AA$47,Sheet1!$AC$47,Sheet1!$AE$47,Sheet1!$AG$47</definedName>
    <definedName name="QB_FORMULA_7" localSheetId="0" hidden="1">Sheet1!$I$48,Sheet1!$K$48,Sheet1!$M$48,Sheet1!$O$48,Sheet1!$Q$48,Sheet1!$S$48,Sheet1!$U$48,Sheet1!$W$48,Sheet1!$Y$48,Sheet1!$AA$48,Sheet1!$AC$48,Sheet1!$AE$48,Sheet1!$AG$48,Sheet1!$AG$52,Sheet1!$AG$53,Sheet1!$AG$54</definedName>
    <definedName name="QB_FORMULA_8" localSheetId="0" hidden="1">Sheet1!$AG$55,Sheet1!$AG$56,Sheet1!$AG$57,Sheet1!$AG$58,Sheet1!$AG$59,Sheet1!$AG$60,Sheet1!$AG$61,Sheet1!$AG$62,Sheet1!$AG$63,Sheet1!$AG$64,Sheet1!$AG$65,Sheet1!$AG$66,Sheet1!$AG$68,Sheet1!$AG$69,Sheet1!$AG$70,Sheet1!$AG$71</definedName>
    <definedName name="QB_FORMULA_9" localSheetId="0" hidden="1">Sheet1!$AG$72,Sheet1!$I$73,Sheet1!$K$73,Sheet1!$M$73,Sheet1!$O$73,Sheet1!$Q$73,Sheet1!$S$73,Sheet1!$U$73,Sheet1!$W$73,Sheet1!$Y$73,Sheet1!$AA$73,Sheet1!$AC$73,Sheet1!$AE$73,Sheet1!$AG$73,Sheet1!$AG$75,Sheet1!$AG$76</definedName>
    <definedName name="QB_ROW_103260" localSheetId="0" hidden="1">Sheet1!$G$31</definedName>
    <definedName name="QB_ROW_104250" localSheetId="0" hidden="1">Sheet1!$F$33</definedName>
    <definedName name="QB_ROW_110240" localSheetId="0" hidden="1">Sheet1!$E$240</definedName>
    <definedName name="QB_ROW_124260" localSheetId="0" hidden="1">Sheet1!$G$37</definedName>
    <definedName name="QB_ROW_151270" localSheetId="0" hidden="1">Sheet1!$H$80</definedName>
    <definedName name="QB_ROW_153270" localSheetId="0" hidden="1">Sheet1!$H$81</definedName>
    <definedName name="QB_ROW_156270" localSheetId="0" hidden="1">Sheet1!$H$68</definedName>
    <definedName name="QB_ROW_158270" localSheetId="0" hidden="1">Sheet1!$H$69</definedName>
    <definedName name="QB_ROW_160270" localSheetId="0" hidden="1">Sheet1!$H$85</definedName>
    <definedName name="QB_ROW_161270" localSheetId="0" hidden="1">Sheet1!$H$75</definedName>
    <definedName name="QB_ROW_16250" localSheetId="0" hidden="1">Sheet1!$F$6</definedName>
    <definedName name="QB_ROW_163270" localSheetId="0" hidden="1">Sheet1!$H$70</definedName>
    <definedName name="QB_ROW_164270" localSheetId="0" hidden="1">Sheet1!$H$71</definedName>
    <definedName name="QB_ROW_166270" localSheetId="0" hidden="1">Sheet1!$H$72</definedName>
    <definedName name="QB_ROW_167270" localSheetId="0" hidden="1">Sheet1!$H$82</definedName>
    <definedName name="QB_ROW_168260" localSheetId="0" hidden="1">Sheet1!$G$56</definedName>
    <definedName name="QB_ROW_169260" localSheetId="0" hidden="1">Sheet1!$G$59</definedName>
    <definedName name="QB_ROW_172260" localSheetId="0" hidden="1">Sheet1!$G$61</definedName>
    <definedName name="QB_ROW_175260" localSheetId="0" hidden="1">Sheet1!$G$62</definedName>
    <definedName name="QB_ROW_176260" localSheetId="0" hidden="1">Sheet1!$G$63</definedName>
    <definedName name="QB_ROW_177270" localSheetId="0" hidden="1">Sheet1!$H$76</definedName>
    <definedName name="QB_ROW_179260" localSheetId="0" hidden="1">Sheet1!$G$53</definedName>
    <definedName name="QB_ROW_182260" localSheetId="0" hidden="1">Sheet1!$G$54</definedName>
    <definedName name="QB_ROW_18301" localSheetId="0" hidden="1">Sheet1!$A$256</definedName>
    <definedName name="QB_ROW_183260" localSheetId="0" hidden="1">Sheet1!$G$55</definedName>
    <definedName name="QB_ROW_187260" localSheetId="0" hidden="1">Sheet1!$G$58</definedName>
    <definedName name="QB_ROW_188260" localSheetId="0" hidden="1">Sheet1!$G$57</definedName>
    <definedName name="QB_ROW_189270" localSheetId="0" hidden="1">Sheet1!$H$107</definedName>
    <definedName name="QB_ROW_19011" localSheetId="0" hidden="1">Sheet1!$B$3</definedName>
    <definedName name="QB_ROW_190270" localSheetId="0" hidden="1">Sheet1!$H$108</definedName>
    <definedName name="QB_ROW_191260" localSheetId="0" hidden="1">Sheet1!$G$91</definedName>
    <definedName name="QB_ROW_19260" localSheetId="0" hidden="1">Sheet1!$G$52</definedName>
    <definedName name="QB_ROW_19311" localSheetId="0" hidden="1">Sheet1!$B$233</definedName>
    <definedName name="QB_ROW_193270" localSheetId="0" hidden="1">Sheet1!$H$109</definedName>
    <definedName name="QB_ROW_196270" localSheetId="0" hidden="1">Sheet1!$H$97</definedName>
    <definedName name="QB_ROW_197260" localSheetId="0" hidden="1">Sheet1!$G$93</definedName>
    <definedName name="QB_ROW_200270" localSheetId="0" hidden="1">Sheet1!$H$115</definedName>
    <definedName name="QB_ROW_20031" localSheetId="0" hidden="1">Sheet1!$D$4</definedName>
    <definedName name="QB_ROW_201270" localSheetId="0" hidden="1">Sheet1!$H$116</definedName>
    <definedName name="QB_ROW_202270" localSheetId="0" hidden="1">Sheet1!$H$103</definedName>
    <definedName name="QB_ROW_20331" localSheetId="0" hidden="1">Sheet1!$D$47</definedName>
    <definedName name="QB_ROW_204270" localSheetId="0" hidden="1">Sheet1!$H$98</definedName>
    <definedName name="QB_ROW_205270" localSheetId="0" hidden="1">Sheet1!$H$99</definedName>
    <definedName name="QB_ROW_207270" localSheetId="0" hidden="1">Sheet1!$H$100</definedName>
    <definedName name="QB_ROW_209270" localSheetId="0" hidden="1">Sheet1!$H$111</definedName>
    <definedName name="QB_ROW_210260" localSheetId="0" hidden="1">Sheet1!$G$94</definedName>
    <definedName name="QB_ROW_21031" localSheetId="0" hidden="1">Sheet1!$D$49</definedName>
    <definedName name="QB_ROW_212260" localSheetId="0" hidden="1">Sheet1!$G$95</definedName>
    <definedName name="QB_ROW_21331" localSheetId="0" hidden="1">Sheet1!$D$232</definedName>
    <definedName name="QB_ROW_216270" localSheetId="0" hidden="1">Sheet1!$H$104</definedName>
    <definedName name="QB_ROW_22011" localSheetId="0" hidden="1">Sheet1!$B$234</definedName>
    <definedName name="QB_ROW_22311" localSheetId="0" hidden="1">Sheet1!$B$255</definedName>
    <definedName name="QB_ROW_224270" localSheetId="0" hidden="1">Sheet1!$H$137</definedName>
    <definedName name="QB_ROW_225270" localSheetId="0" hidden="1">Sheet1!$H$138</definedName>
    <definedName name="QB_ROW_227270" localSheetId="0" hidden="1">Sheet1!$H$139</definedName>
    <definedName name="QB_ROW_23021" localSheetId="0" hidden="1">Sheet1!$C$235</definedName>
    <definedName name="QB_ROW_231270" localSheetId="0" hidden="1">Sheet1!$H$129</definedName>
    <definedName name="QB_ROW_23321" localSheetId="0" hidden="1">Sheet1!$C$243</definedName>
    <definedName name="QB_ROW_233270" localSheetId="0" hidden="1">Sheet1!$H$142</definedName>
    <definedName name="QB_ROW_234270" localSheetId="0" hidden="1">Sheet1!$H$143</definedName>
    <definedName name="QB_ROW_235270" localSheetId="0" hidden="1">Sheet1!$H$133</definedName>
    <definedName name="QB_ROW_237270" localSheetId="0" hidden="1">Sheet1!$H$130</definedName>
    <definedName name="QB_ROW_238260" localSheetId="0" hidden="1">Sheet1!$G$122</definedName>
    <definedName name="QB_ROW_24021" localSheetId="0" hidden="1">Sheet1!$C$244</definedName>
    <definedName name="QB_ROW_240260" localSheetId="0" hidden="1">Sheet1!$G$123</definedName>
    <definedName name="QB_ROW_241260" localSheetId="0" hidden="1">Sheet1!$G$124</definedName>
    <definedName name="QB_ROW_24321" localSheetId="0" hidden="1">Sheet1!$C$254</definedName>
    <definedName name="QB_ROW_244270" localSheetId="0" hidden="1">Sheet1!$H$134</definedName>
    <definedName name="QB_ROW_246260" localSheetId="0" hidden="1">Sheet1!$G$125</definedName>
    <definedName name="QB_ROW_248260" localSheetId="0" hidden="1">Sheet1!$G$127</definedName>
    <definedName name="QB_ROW_251270" localSheetId="0" hidden="1">Sheet1!$H$158</definedName>
    <definedName name="QB_ROW_253270" localSheetId="0" hidden="1">Sheet1!$H$159</definedName>
    <definedName name="QB_ROW_256270" localSheetId="0" hidden="1">Sheet1!$H$152</definedName>
    <definedName name="QB_ROW_258270" localSheetId="0" hidden="1">Sheet1!$H$154</definedName>
    <definedName name="QB_ROW_259270" localSheetId="0" hidden="1">Sheet1!$H$155</definedName>
    <definedName name="QB_ROW_263260" localSheetId="0" hidden="1">Sheet1!$G$150</definedName>
    <definedName name="QB_ROW_264270" localSheetId="0" hidden="1">Sheet1!$H$173</definedName>
    <definedName name="QB_ROW_266260" localSheetId="0" hidden="1">Sheet1!$G$166</definedName>
    <definedName name="QB_ROW_268270" localSheetId="0" hidden="1">Sheet1!$H$174</definedName>
    <definedName name="QB_ROW_271270" localSheetId="0" hidden="1">Sheet1!$H$169</definedName>
    <definedName name="QB_ROW_275270" localSheetId="0" hidden="1">Sheet1!$H$177</definedName>
    <definedName name="QB_ROW_276260" localSheetId="0" hidden="1">Sheet1!$G$165</definedName>
    <definedName name="QB_ROW_279270" localSheetId="0" hidden="1">Sheet1!$H$170</definedName>
    <definedName name="QB_ROW_281260" localSheetId="0" hidden="1">Sheet1!$G$167</definedName>
    <definedName name="QB_ROW_286260" localSheetId="0" hidden="1">Sheet1!$G$189</definedName>
    <definedName name="QB_ROW_287260" localSheetId="0" hidden="1">Sheet1!$G$190</definedName>
    <definedName name="QB_ROW_289260" localSheetId="0" hidden="1">Sheet1!$G$191</definedName>
    <definedName name="QB_ROW_292260" localSheetId="0" hidden="1">Sheet1!$G$184</definedName>
    <definedName name="QB_ROW_296260" localSheetId="0" hidden="1">Sheet1!$G$194</definedName>
    <definedName name="QB_ROW_298260" localSheetId="0" hidden="1">Sheet1!$G$185</definedName>
    <definedName name="QB_ROW_299260" localSheetId="0" hidden="1">Sheet1!$G$186</definedName>
    <definedName name="QB_ROW_300250" localSheetId="0" hidden="1">Sheet1!$F$182</definedName>
    <definedName name="QB_ROW_304260" localSheetId="0" hidden="1">Sheet1!$G$200</definedName>
    <definedName name="QB_ROW_305260" localSheetId="0" hidden="1">Sheet1!$G$204</definedName>
    <definedName name="QB_ROW_307260" localSheetId="0" hidden="1">Sheet1!$G$201</definedName>
    <definedName name="QB_ROW_310260" localSheetId="0" hidden="1">Sheet1!$G$205</definedName>
    <definedName name="QB_ROW_311270" localSheetId="0" hidden="1">Sheet1!$H$218</definedName>
    <definedName name="QB_ROW_313260" localSheetId="0" hidden="1">Sheet1!$G$210</definedName>
    <definedName name="QB_ROW_315270" localSheetId="0" hidden="1">Sheet1!$H$219</definedName>
    <definedName name="QB_ROW_316270" localSheetId="0" hidden="1">Sheet1!$H$214</definedName>
    <definedName name="QB_ROW_318270" localSheetId="0" hidden="1">Sheet1!$H$215</definedName>
    <definedName name="QB_ROW_320260" localSheetId="0" hidden="1">Sheet1!$G$211</definedName>
    <definedName name="QB_ROW_321260" localSheetId="0" hidden="1">Sheet1!$G$212</definedName>
    <definedName name="QB_ROW_336270" localSheetId="0" hidden="1">Sheet1!$H$153</definedName>
    <definedName name="QB_ROW_338260" localSheetId="0" hidden="1">Sheet1!$G$126</definedName>
    <definedName name="QB_ROW_345260" localSheetId="0" hidden="1">Sheet1!$G$25</definedName>
    <definedName name="QB_ROW_347260" localSheetId="0" hidden="1">Sheet1!$G$65</definedName>
    <definedName name="QB_ROW_355250" localSheetId="0" hidden="1">Sheet1!$F$226</definedName>
    <definedName name="QB_ROW_370260" localSheetId="0" hidden="1">Sheet1!$G$36</definedName>
    <definedName name="QB_ROW_376250" localSheetId="0" hidden="1">Sheet1!$F$7</definedName>
    <definedName name="QB_ROW_384260" localSheetId="0" hidden="1">Sheet1!$G$30</definedName>
    <definedName name="QB_ROW_385060" localSheetId="0" hidden="1">Sheet1!$G$114</definedName>
    <definedName name="QB_ROW_385360" localSheetId="0" hidden="1">Sheet1!$G$117</definedName>
    <definedName name="QB_ROW_386040" localSheetId="0" hidden="1">Sheet1!$E$89</definedName>
    <definedName name="QB_ROW_386340" localSheetId="0" hidden="1">Sheet1!$E$119</definedName>
    <definedName name="QB_ROW_387050" localSheetId="0" hidden="1">Sheet1!$F$90</definedName>
    <definedName name="QB_ROW_387350" localSheetId="0" hidden="1">Sheet1!$F$118</definedName>
    <definedName name="QB_ROW_389060" localSheetId="0" hidden="1">Sheet1!$G$102</definedName>
    <definedName name="QB_ROW_389360" localSheetId="0" hidden="1">Sheet1!$G$105</definedName>
    <definedName name="QB_ROW_390050" localSheetId="0" hidden="1">Sheet1!$F$51</definedName>
    <definedName name="QB_ROW_390350" localSheetId="0" hidden="1">Sheet1!$F$87</definedName>
    <definedName name="QB_ROW_391060" localSheetId="0" hidden="1">Sheet1!$G$96</definedName>
    <definedName name="QB_ROW_391360" localSheetId="0" hidden="1">Sheet1!$G$101</definedName>
    <definedName name="QB_ROW_392060" localSheetId="0" hidden="1">Sheet1!$G$106</definedName>
    <definedName name="QB_ROW_392360" localSheetId="0" hidden="1">Sheet1!$G$113</definedName>
    <definedName name="QB_ROW_393040" localSheetId="0" hidden="1">Sheet1!$E$120</definedName>
    <definedName name="QB_ROW_393340" localSheetId="0" hidden="1">Sheet1!$E$146</definedName>
    <definedName name="QB_ROW_395050" localSheetId="0" hidden="1">Sheet1!$F$121</definedName>
    <definedName name="QB_ROW_395350" localSheetId="0" hidden="1">Sheet1!$F$145</definedName>
    <definedName name="QB_ROW_397040" localSheetId="0" hidden="1">Sheet1!$E$147</definedName>
    <definedName name="QB_ROW_397340" localSheetId="0" hidden="1">Sheet1!$E$162</definedName>
    <definedName name="QB_ROW_398050" localSheetId="0" hidden="1">Sheet1!$F$164</definedName>
    <definedName name="QB_ROW_398350" localSheetId="0" hidden="1">Sheet1!$F$179</definedName>
    <definedName name="QB_ROW_399050" localSheetId="0" hidden="1">Sheet1!$F$148</definedName>
    <definedName name="QB_ROW_399350" localSheetId="0" hidden="1">Sheet1!$F$161</definedName>
    <definedName name="QB_ROW_401040" localSheetId="0" hidden="1">Sheet1!$E$181</definedName>
    <definedName name="QB_ROW_401340" localSheetId="0" hidden="1">Sheet1!$E$196</definedName>
    <definedName name="QB_ROW_402040" localSheetId="0" hidden="1">Sheet1!$E$197</definedName>
    <definedName name="QB_ROW_402340" localSheetId="0" hidden="1">Sheet1!$E$207</definedName>
    <definedName name="QB_ROW_403040" localSheetId="0" hidden="1">Sheet1!$E$208</definedName>
    <definedName name="QB_ROW_403340" localSheetId="0" hidden="1">Sheet1!$E$222</definedName>
    <definedName name="QB_ROW_404040" localSheetId="0" hidden="1">Sheet1!$E$5</definedName>
    <definedName name="QB_ROW_404340" localSheetId="0" hidden="1">Sheet1!$E$45</definedName>
    <definedName name="QB_ROW_406060" localSheetId="0" hidden="1">Sheet1!$G$136</definedName>
    <definedName name="QB_ROW_406360" localSheetId="0" hidden="1">Sheet1!$G$140</definedName>
    <definedName name="QB_ROW_407060" localSheetId="0" hidden="1">Sheet1!$G$141</definedName>
    <definedName name="QB_ROW_407360" localSheetId="0" hidden="1">Sheet1!$G$144</definedName>
    <definedName name="QB_ROW_408060" localSheetId="0" hidden="1">Sheet1!$G$128</definedName>
    <definedName name="QB_ROW_408360" localSheetId="0" hidden="1">Sheet1!$G$131</definedName>
    <definedName name="QB_ROW_409060" localSheetId="0" hidden="1">Sheet1!$G$132</definedName>
    <definedName name="QB_ROW_409360" localSheetId="0" hidden="1">Sheet1!$G$135</definedName>
    <definedName name="QB_ROW_410060" localSheetId="0" hidden="1">Sheet1!$G$67</definedName>
    <definedName name="QB_ROW_410360" localSheetId="0" hidden="1">Sheet1!$G$73</definedName>
    <definedName name="QB_ROW_411060" localSheetId="0" hidden="1">Sheet1!$G$74</definedName>
    <definedName name="QB_ROW_411360" localSheetId="0" hidden="1">Sheet1!$G$77</definedName>
    <definedName name="QB_ROW_412060" localSheetId="0" hidden="1">Sheet1!$G$78</definedName>
    <definedName name="QB_ROW_412360" localSheetId="0" hidden="1">Sheet1!$G$83</definedName>
    <definedName name="QB_ROW_413060" localSheetId="0" hidden="1">Sheet1!$G$84</definedName>
    <definedName name="QB_ROW_413360" localSheetId="0" hidden="1">Sheet1!$G$86</definedName>
    <definedName name="QB_ROW_414060" localSheetId="0" hidden="1">Sheet1!$G$151</definedName>
    <definedName name="QB_ROW_414360" localSheetId="0" hidden="1">Sheet1!$G$156</definedName>
    <definedName name="QB_ROW_416060" localSheetId="0" hidden="1">Sheet1!$G$157</definedName>
    <definedName name="QB_ROW_416360" localSheetId="0" hidden="1">Sheet1!$G$160</definedName>
    <definedName name="QB_ROW_418060" localSheetId="0" hidden="1">Sheet1!$G$168</definedName>
    <definedName name="QB_ROW_418360" localSheetId="0" hidden="1">Sheet1!$G$171</definedName>
    <definedName name="QB_ROW_419060" localSheetId="0" hidden="1">Sheet1!$G$176</definedName>
    <definedName name="QB_ROW_419360" localSheetId="0" hidden="1">Sheet1!$G$178</definedName>
    <definedName name="QB_ROW_420060" localSheetId="0" hidden="1">Sheet1!$G$172</definedName>
    <definedName name="QB_ROW_420360" localSheetId="0" hidden="1">Sheet1!$G$175</definedName>
    <definedName name="QB_ROW_421050" localSheetId="0" hidden="1">Sheet1!$F$183</definedName>
    <definedName name="QB_ROW_421350" localSheetId="0" hidden="1">Sheet1!$F$187</definedName>
    <definedName name="QB_ROW_422050" localSheetId="0" hidden="1">Sheet1!$F$188</definedName>
    <definedName name="QB_ROW_422350" localSheetId="0" hidden="1">Sheet1!$F$192</definedName>
    <definedName name="QB_ROW_423050" localSheetId="0" hidden="1">Sheet1!$F$193</definedName>
    <definedName name="QB_ROW_423350" localSheetId="0" hidden="1">Sheet1!$F$195</definedName>
    <definedName name="QB_ROW_424050" localSheetId="0" hidden="1">Sheet1!$F$203</definedName>
    <definedName name="QB_ROW_424350" localSheetId="0" hidden="1">Sheet1!$F$206</definedName>
    <definedName name="QB_ROW_425050" localSheetId="0" hidden="1">Sheet1!$F$199</definedName>
    <definedName name="QB_ROW_425350" localSheetId="0" hidden="1">Sheet1!$F$202</definedName>
    <definedName name="QB_ROW_426060" localSheetId="0" hidden="1">Sheet1!$G$213</definedName>
    <definedName name="QB_ROW_426360" localSheetId="0" hidden="1">Sheet1!$G$216</definedName>
    <definedName name="QB_ROW_428060" localSheetId="0" hidden="1">Sheet1!$G$217</definedName>
    <definedName name="QB_ROW_428360" localSheetId="0" hidden="1">Sheet1!$G$220</definedName>
    <definedName name="QB_ROW_429050" localSheetId="0" hidden="1">Sheet1!$F$209</definedName>
    <definedName name="QB_ROW_429350" localSheetId="0" hidden="1">Sheet1!$F$221</definedName>
    <definedName name="QB_ROW_431040" localSheetId="0" hidden="1">Sheet1!$E$50</definedName>
    <definedName name="QB_ROW_431340" localSheetId="0" hidden="1">Sheet1!$E$88</definedName>
    <definedName name="QB_ROW_433040" localSheetId="0" hidden="1">Sheet1!$E$163</definedName>
    <definedName name="QB_ROW_433340" localSheetId="0" hidden="1">Sheet1!$E$180</definedName>
    <definedName name="QB_ROW_440260" localSheetId="0" hidden="1">Sheet1!$G$42</definedName>
    <definedName name="QB_ROW_449260" localSheetId="0" hidden="1">Sheet1!$G$60</definedName>
    <definedName name="QB_ROW_451260" localSheetId="0" hidden="1">Sheet1!$G$66</definedName>
    <definedName name="QB_ROW_456050" localSheetId="0" hidden="1">Sheet1!$F$8</definedName>
    <definedName name="QB_ROW_456350" localSheetId="0" hidden="1">Sheet1!$F$13</definedName>
    <definedName name="QB_ROW_457050" localSheetId="0" hidden="1">Sheet1!$F$18</definedName>
    <definedName name="QB_ROW_457350" localSheetId="0" hidden="1">Sheet1!$F$21</definedName>
    <definedName name="QB_ROW_458260" localSheetId="0" hidden="1">Sheet1!$G$41</definedName>
    <definedName name="QB_ROW_459050" localSheetId="0" hidden="1">Sheet1!$F$34</definedName>
    <definedName name="QB_ROW_459260" localSheetId="0" hidden="1">Sheet1!$G$38</definedName>
    <definedName name="QB_ROW_459350" localSheetId="0" hidden="1">Sheet1!$F$39</definedName>
    <definedName name="QB_ROW_461260" localSheetId="0" hidden="1">Sheet1!$G$27</definedName>
    <definedName name="QB_ROW_477030" localSheetId="0" hidden="1">Sheet1!$D$239</definedName>
    <definedName name="QB_ROW_477330" localSheetId="0" hidden="1">Sheet1!$D$242</definedName>
    <definedName name="QB_ROW_503260" localSheetId="0" hidden="1">Sheet1!$G$35</definedName>
    <definedName name="QB_ROW_506250" localSheetId="0" hidden="1">Sheet1!$F$227</definedName>
    <definedName name="QB_ROW_520240" localSheetId="0" hidden="1">Sheet1!$E$46</definedName>
    <definedName name="QB_ROW_532260" localSheetId="0" hidden="1">Sheet1!$G$64</definedName>
    <definedName name="QB_ROW_600030" localSheetId="0" hidden="1">Sheet1!$D$236</definedName>
    <definedName name="QB_ROW_600330" localSheetId="0" hidden="1">Sheet1!$D$238</definedName>
    <definedName name="QB_ROW_602240" localSheetId="0" hidden="1">Sheet1!$E$241</definedName>
    <definedName name="QB_ROW_607260" localSheetId="0" hidden="1">Sheet1!$G$92</definedName>
    <definedName name="QB_ROW_609250" localSheetId="0" hidden="1">Sheet1!$F$198</definedName>
    <definedName name="QB_ROW_614270" localSheetId="0" hidden="1">Sheet1!$H$112</definedName>
    <definedName name="QB_ROW_616270" localSheetId="0" hidden="1">Sheet1!$H$110</definedName>
    <definedName name="QB_ROW_619040" localSheetId="0" hidden="1">Sheet1!$E$223</definedName>
    <definedName name="QB_ROW_619340" localSheetId="0" hidden="1">Sheet1!$E$231</definedName>
    <definedName name="QB_ROW_620250" localSheetId="0" hidden="1">Sheet1!$F$224</definedName>
    <definedName name="QB_ROW_621250" localSheetId="0" hidden="1">Sheet1!$F$225</definedName>
    <definedName name="QB_ROW_622260" localSheetId="0" hidden="1">Sheet1!$G$149</definedName>
    <definedName name="QB_ROW_654240" localSheetId="0" hidden="1">Sheet1!$E$246</definedName>
    <definedName name="QB_ROW_670240" localSheetId="0" hidden="1">Sheet1!$E$237</definedName>
    <definedName name="QB_ROW_683230" localSheetId="0" hidden="1">Sheet1!$D$250</definedName>
    <definedName name="QB_ROW_684230" localSheetId="0" hidden="1">Sheet1!$D$252</definedName>
    <definedName name="QB_ROW_687230" localSheetId="0" hidden="1">Sheet1!$D$251</definedName>
    <definedName name="QB_ROW_688230" localSheetId="0" hidden="1">Sheet1!$D$253</definedName>
    <definedName name="QB_ROW_693250" localSheetId="0" hidden="1">Sheet1!$F$228</definedName>
    <definedName name="QB_ROW_694250" localSheetId="0" hidden="1">Sheet1!$F$229</definedName>
    <definedName name="QB_ROW_695250" localSheetId="0" hidden="1">Sheet1!$F$230</definedName>
    <definedName name="QB_ROW_698240" localSheetId="0" hidden="1">Sheet1!$E$247</definedName>
    <definedName name="QB_ROW_700050" localSheetId="0" hidden="1">Sheet1!$F$40</definedName>
    <definedName name="QB_ROW_700350" localSheetId="0" hidden="1">Sheet1!$F$44</definedName>
    <definedName name="QB_ROW_701260" localSheetId="0" hidden="1">Sheet1!$G$43</definedName>
    <definedName name="QB_ROW_708240" localSheetId="0" hidden="1">Sheet1!$E$248</definedName>
    <definedName name="QB_ROW_709030" localSheetId="0" hidden="1">Sheet1!$D$245</definedName>
    <definedName name="QB_ROW_709330" localSheetId="0" hidden="1">Sheet1!$D$249</definedName>
    <definedName name="QB_ROW_711050" localSheetId="0" hidden="1">Sheet1!$F$23</definedName>
    <definedName name="QB_ROW_711350" localSheetId="0" hidden="1">Sheet1!$F$32</definedName>
    <definedName name="QB_ROW_7270" localSheetId="0" hidden="1">Sheet1!$H$79</definedName>
    <definedName name="QB_ROW_76260" localSheetId="0" hidden="1">Sheet1!$G$9</definedName>
    <definedName name="QB_ROW_77260" localSheetId="0" hidden="1">Sheet1!$G$10</definedName>
    <definedName name="QB_ROW_78260" localSheetId="0" hidden="1">Sheet1!$G$11</definedName>
    <definedName name="QB_ROW_79260" localSheetId="0" hidden="1">Sheet1!$G$12</definedName>
    <definedName name="QB_ROW_82250" localSheetId="0" hidden="1">Sheet1!$F$14</definedName>
    <definedName name="QB_ROW_83250" localSheetId="0" hidden="1">Sheet1!$F$15</definedName>
    <definedName name="QB_ROW_84250" localSheetId="0" hidden="1">Sheet1!$F$16</definedName>
    <definedName name="QB_ROW_86250" localSheetId="0" hidden="1">Sheet1!$F$17</definedName>
    <definedName name="QB_ROW_86321" localSheetId="0" hidden="1">Sheet1!$C$48</definedName>
    <definedName name="QB_ROW_87260" localSheetId="0" hidden="1">Sheet1!$G$19</definedName>
    <definedName name="QB_ROW_89260" localSheetId="0" hidden="1">Sheet1!$G$20</definedName>
    <definedName name="QB_ROW_91250" localSheetId="0" hidden="1">Sheet1!$F$22</definedName>
    <definedName name="QB_ROW_92260" localSheetId="0" hidden="1">Sheet1!$G$24</definedName>
    <definedName name="QB_ROW_93260" localSheetId="0" hidden="1">Sheet1!$G$26</definedName>
    <definedName name="QB_ROW_94260" localSheetId="0" hidden="1">Sheet1!$G$28</definedName>
    <definedName name="QB_ROW_95260" localSheetId="0" hidden="1">Sheet1!$G$29</definedName>
    <definedName name="QBCANSUPPORTUPDATE" localSheetId="0">TRUE</definedName>
    <definedName name="QBCOMPANYFILENAME" localSheetId="0">"F:\dewey beach.qbw"</definedName>
    <definedName name="QBENDDATE" localSheetId="0">20170331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"867f99dd41584b19b9c8310254219d4e"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TRUE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287</definedName>
    <definedName name="QBROWHEADERS" localSheetId="0">8</definedName>
    <definedName name="QBSTARTDATE" localSheetId="0">20160401</definedName>
  </definedNames>
  <calcPr calcId="125725"/>
</workbook>
</file>

<file path=xl/calcChain.xml><?xml version="1.0" encoding="utf-8"?>
<calcChain xmlns="http://schemas.openxmlformats.org/spreadsheetml/2006/main">
  <c r="I255" i="1"/>
  <c r="W254"/>
  <c r="Q254"/>
  <c r="O254"/>
  <c r="I254"/>
  <c r="AG253"/>
  <c r="AG252"/>
  <c r="AG251"/>
  <c r="AG250"/>
  <c r="AE249"/>
  <c r="AE254" s="1"/>
  <c r="AC249"/>
  <c r="AC254" s="1"/>
  <c r="AA249"/>
  <c r="AA254" s="1"/>
  <c r="Y249"/>
  <c r="Y254" s="1"/>
  <c r="W249"/>
  <c r="U249"/>
  <c r="U254" s="1"/>
  <c r="S249"/>
  <c r="S254" s="1"/>
  <c r="Q249"/>
  <c r="O249"/>
  <c r="M249"/>
  <c r="M254" s="1"/>
  <c r="K249"/>
  <c r="K254" s="1"/>
  <c r="I249"/>
  <c r="AG248"/>
  <c r="AG247"/>
  <c r="AG246"/>
  <c r="I243"/>
  <c r="AE242"/>
  <c r="AC242"/>
  <c r="AA242"/>
  <c r="Y242"/>
  <c r="W242"/>
  <c r="W243" s="1"/>
  <c r="W255" s="1"/>
  <c r="U242"/>
  <c r="U243" s="1"/>
  <c r="U255" s="1"/>
  <c r="S242"/>
  <c r="Q242"/>
  <c r="O242"/>
  <c r="M242"/>
  <c r="K242"/>
  <c r="I242"/>
  <c r="AG241"/>
  <c r="AG240"/>
  <c r="AE238"/>
  <c r="AE243" s="1"/>
  <c r="AE255" s="1"/>
  <c r="AC238"/>
  <c r="AC243" s="1"/>
  <c r="AC255" s="1"/>
  <c r="AA238"/>
  <c r="Y238"/>
  <c r="Y243" s="1"/>
  <c r="W238"/>
  <c r="U238"/>
  <c r="S238"/>
  <c r="Q238"/>
  <c r="Q243" s="1"/>
  <c r="Q255" s="1"/>
  <c r="O238"/>
  <c r="O243" s="1"/>
  <c r="O255" s="1"/>
  <c r="M238"/>
  <c r="M243" s="1"/>
  <c r="K238"/>
  <c r="I238"/>
  <c r="AG237"/>
  <c r="I232"/>
  <c r="I233" s="1"/>
  <c r="I256" s="1"/>
  <c r="AE231"/>
  <c r="AC231"/>
  <c r="AA231"/>
  <c r="Y231"/>
  <c r="W231"/>
  <c r="U231"/>
  <c r="S231"/>
  <c r="Q231"/>
  <c r="O231"/>
  <c r="M231"/>
  <c r="K231"/>
  <c r="I231"/>
  <c r="AG230"/>
  <c r="AG229"/>
  <c r="AG228"/>
  <c r="AG227"/>
  <c r="AG226"/>
  <c r="AG225"/>
  <c r="AG224"/>
  <c r="I222"/>
  <c r="I221"/>
  <c r="AE220"/>
  <c r="AC220"/>
  <c r="AA220"/>
  <c r="Y220"/>
  <c r="Y221" s="1"/>
  <c r="Y222" s="1"/>
  <c r="W220"/>
  <c r="U220"/>
  <c r="S220"/>
  <c r="S221" s="1"/>
  <c r="S222" s="1"/>
  <c r="Q220"/>
  <c r="O220"/>
  <c r="M220"/>
  <c r="K220"/>
  <c r="I220"/>
  <c r="AG219"/>
  <c r="AG218"/>
  <c r="AE216"/>
  <c r="AC216"/>
  <c r="AA216"/>
  <c r="AA221" s="1"/>
  <c r="AA222" s="1"/>
  <c r="Y216"/>
  <c r="W216"/>
  <c r="U216"/>
  <c r="U221" s="1"/>
  <c r="U222" s="1"/>
  <c r="S216"/>
  <c r="Q216"/>
  <c r="Q221" s="1"/>
  <c r="Q222" s="1"/>
  <c r="O216"/>
  <c r="M216"/>
  <c r="M221" s="1"/>
  <c r="M222" s="1"/>
  <c r="K216"/>
  <c r="I216"/>
  <c r="AG215"/>
  <c r="AG214"/>
  <c r="AG212"/>
  <c r="AG211"/>
  <c r="AG210"/>
  <c r="I207"/>
  <c r="AE206"/>
  <c r="AE207" s="1"/>
  <c r="AC206"/>
  <c r="AA206"/>
  <c r="Y206"/>
  <c r="W206"/>
  <c r="U206"/>
  <c r="S206"/>
  <c r="S207" s="1"/>
  <c r="Q206"/>
  <c r="O206"/>
  <c r="M206"/>
  <c r="K206"/>
  <c r="I206"/>
  <c r="AG205"/>
  <c r="AG204"/>
  <c r="AE202"/>
  <c r="AC202"/>
  <c r="AA202"/>
  <c r="AA207" s="1"/>
  <c r="Y202"/>
  <c r="W202"/>
  <c r="W207" s="1"/>
  <c r="U202"/>
  <c r="U207" s="1"/>
  <c r="S202"/>
  <c r="Q202"/>
  <c r="Q207" s="1"/>
  <c r="O202"/>
  <c r="O207" s="1"/>
  <c r="M202"/>
  <c r="K202"/>
  <c r="I202"/>
  <c r="AG201"/>
  <c r="AG200"/>
  <c r="AG198"/>
  <c r="I196"/>
  <c r="AE195"/>
  <c r="AC195"/>
  <c r="AA195"/>
  <c r="Y195"/>
  <c r="W195"/>
  <c r="U195"/>
  <c r="S195"/>
  <c r="Q195"/>
  <c r="O195"/>
  <c r="M195"/>
  <c r="K195"/>
  <c r="I195"/>
  <c r="AG194"/>
  <c r="AE192"/>
  <c r="AC192"/>
  <c r="AC196" s="1"/>
  <c r="AA192"/>
  <c r="Y192"/>
  <c r="W192"/>
  <c r="U192"/>
  <c r="S192"/>
  <c r="Q192"/>
  <c r="O192"/>
  <c r="M192"/>
  <c r="K192"/>
  <c r="I192"/>
  <c r="AG191"/>
  <c r="AG190"/>
  <c r="AG189"/>
  <c r="AE187"/>
  <c r="AC187"/>
  <c r="AA187"/>
  <c r="AA196" s="1"/>
  <c r="Y187"/>
  <c r="Y196" s="1"/>
  <c r="W187"/>
  <c r="W196" s="1"/>
  <c r="U187"/>
  <c r="U196" s="1"/>
  <c r="S187"/>
  <c r="Q187"/>
  <c r="Q196" s="1"/>
  <c r="O187"/>
  <c r="M187"/>
  <c r="M196" s="1"/>
  <c r="K187"/>
  <c r="I187"/>
  <c r="AG186"/>
  <c r="AG185"/>
  <c r="AG184"/>
  <c r="AG182"/>
  <c r="I180"/>
  <c r="I179"/>
  <c r="AE178"/>
  <c r="AC178"/>
  <c r="AA178"/>
  <c r="Y178"/>
  <c r="W178"/>
  <c r="U178"/>
  <c r="S178"/>
  <c r="Q178"/>
  <c r="O178"/>
  <c r="M178"/>
  <c r="K178"/>
  <c r="I178"/>
  <c r="AG177"/>
  <c r="AE175"/>
  <c r="AC175"/>
  <c r="AA175"/>
  <c r="Y175"/>
  <c r="W175"/>
  <c r="U175"/>
  <c r="S175"/>
  <c r="Q175"/>
  <c r="O175"/>
  <c r="M175"/>
  <c r="K175"/>
  <c r="I175"/>
  <c r="AG174"/>
  <c r="AG173"/>
  <c r="AE171"/>
  <c r="AC171"/>
  <c r="AC179" s="1"/>
  <c r="AC180" s="1"/>
  <c r="AA171"/>
  <c r="AA179" s="1"/>
  <c r="AA180" s="1"/>
  <c r="Y171"/>
  <c r="W171"/>
  <c r="W179" s="1"/>
  <c r="W180" s="1"/>
  <c r="U171"/>
  <c r="U179" s="1"/>
  <c r="U180" s="1"/>
  <c r="S171"/>
  <c r="S179" s="1"/>
  <c r="S180" s="1"/>
  <c r="Q171"/>
  <c r="O171"/>
  <c r="M171"/>
  <c r="K171"/>
  <c r="I171"/>
  <c r="AG170"/>
  <c r="AG169"/>
  <c r="AG167"/>
  <c r="AG166"/>
  <c r="AG165"/>
  <c r="I162"/>
  <c r="I161"/>
  <c r="AE160"/>
  <c r="AC160"/>
  <c r="AC161" s="1"/>
  <c r="AC162" s="1"/>
  <c r="AA160"/>
  <c r="AA161" s="1"/>
  <c r="AA162" s="1"/>
  <c r="Y160"/>
  <c r="W160"/>
  <c r="U160"/>
  <c r="U161" s="1"/>
  <c r="U162" s="1"/>
  <c r="S160"/>
  <c r="Q160"/>
  <c r="O160"/>
  <c r="M160"/>
  <c r="K160"/>
  <c r="I160"/>
  <c r="AG159"/>
  <c r="AG158"/>
  <c r="AE156"/>
  <c r="AC156"/>
  <c r="AA156"/>
  <c r="Y156"/>
  <c r="W156"/>
  <c r="U156"/>
  <c r="S156"/>
  <c r="Q156"/>
  <c r="O156"/>
  <c r="M156"/>
  <c r="K156"/>
  <c r="K161" s="1"/>
  <c r="I156"/>
  <c r="AG155"/>
  <c r="AG154"/>
  <c r="AG153"/>
  <c r="AG152"/>
  <c r="AG150"/>
  <c r="AG149"/>
  <c r="I146"/>
  <c r="I145"/>
  <c r="AE144"/>
  <c r="AC144"/>
  <c r="AA144"/>
  <c r="Y144"/>
  <c r="W144"/>
  <c r="U144"/>
  <c r="S144"/>
  <c r="Q144"/>
  <c r="O144"/>
  <c r="M144"/>
  <c r="K144"/>
  <c r="I144"/>
  <c r="AG143"/>
  <c r="AG142"/>
  <c r="AE140"/>
  <c r="AC140"/>
  <c r="AA140"/>
  <c r="Y140"/>
  <c r="W140"/>
  <c r="U140"/>
  <c r="S140"/>
  <c r="Q140"/>
  <c r="O140"/>
  <c r="M140"/>
  <c r="K140"/>
  <c r="I140"/>
  <c r="AG139"/>
  <c r="AG138"/>
  <c r="AG137"/>
  <c r="AE135"/>
  <c r="AC135"/>
  <c r="AA135"/>
  <c r="Y135"/>
  <c r="W135"/>
  <c r="U135"/>
  <c r="S135"/>
  <c r="Q135"/>
  <c r="O135"/>
  <c r="M135"/>
  <c r="K135"/>
  <c r="I135"/>
  <c r="AG134"/>
  <c r="AG133"/>
  <c r="AE131"/>
  <c r="AC131"/>
  <c r="AA131"/>
  <c r="Y131"/>
  <c r="W131"/>
  <c r="U131"/>
  <c r="S131"/>
  <c r="Q131"/>
  <c r="O131"/>
  <c r="M131"/>
  <c r="M145" s="1"/>
  <c r="M146" s="1"/>
  <c r="K131"/>
  <c r="I131"/>
  <c r="AG130"/>
  <c r="AG129"/>
  <c r="AG127"/>
  <c r="AG126"/>
  <c r="AG125"/>
  <c r="AG124"/>
  <c r="AG123"/>
  <c r="AG122"/>
  <c r="I119"/>
  <c r="I118"/>
  <c r="AE117"/>
  <c r="AC117"/>
  <c r="AA117"/>
  <c r="Y117"/>
  <c r="W117"/>
  <c r="U117"/>
  <c r="S117"/>
  <c r="Q117"/>
  <c r="O117"/>
  <c r="M117"/>
  <c r="K117"/>
  <c r="I117"/>
  <c r="AG116"/>
  <c r="AG115"/>
  <c r="AE113"/>
  <c r="AC113"/>
  <c r="AA113"/>
  <c r="Y113"/>
  <c r="W113"/>
  <c r="U113"/>
  <c r="S113"/>
  <c r="Q113"/>
  <c r="O113"/>
  <c r="M113"/>
  <c r="K113"/>
  <c r="I113"/>
  <c r="AG112"/>
  <c r="AG111"/>
  <c r="AG110"/>
  <c r="AG109"/>
  <c r="AG108"/>
  <c r="AG107"/>
  <c r="AE105"/>
  <c r="AC105"/>
  <c r="AC118" s="1"/>
  <c r="AC119" s="1"/>
  <c r="AA105"/>
  <c r="AA118" s="1"/>
  <c r="AA119" s="1"/>
  <c r="Y105"/>
  <c r="W105"/>
  <c r="U105"/>
  <c r="U118" s="1"/>
  <c r="U119" s="1"/>
  <c r="S105"/>
  <c r="Q105"/>
  <c r="O105"/>
  <c r="M105"/>
  <c r="K105"/>
  <c r="I105"/>
  <c r="AG104"/>
  <c r="AG103"/>
  <c r="AE101"/>
  <c r="AC101"/>
  <c r="AA101"/>
  <c r="Y101"/>
  <c r="W101"/>
  <c r="U101"/>
  <c r="S101"/>
  <c r="Q101"/>
  <c r="Q118" s="1"/>
  <c r="Q119" s="1"/>
  <c r="O101"/>
  <c r="M101"/>
  <c r="K101"/>
  <c r="I101"/>
  <c r="AG100"/>
  <c r="AG99"/>
  <c r="AG98"/>
  <c r="AG97"/>
  <c r="AG95"/>
  <c r="AG94"/>
  <c r="AG93"/>
  <c r="AG92"/>
  <c r="AG91"/>
  <c r="I88"/>
  <c r="I87"/>
  <c r="AE86"/>
  <c r="AC86"/>
  <c r="AA86"/>
  <c r="AG85"/>
  <c r="AE83"/>
  <c r="AC83"/>
  <c r="AA83"/>
  <c r="Y83"/>
  <c r="W83"/>
  <c r="U83"/>
  <c r="S83"/>
  <c r="Q83"/>
  <c r="O83"/>
  <c r="M83"/>
  <c r="K83"/>
  <c r="I83"/>
  <c r="AG82"/>
  <c r="AG81"/>
  <c r="AG80"/>
  <c r="AG79"/>
  <c r="AE77"/>
  <c r="AC77"/>
  <c r="AC87" s="1"/>
  <c r="AC88" s="1"/>
  <c r="AA77"/>
  <c r="Y77"/>
  <c r="W77"/>
  <c r="U77"/>
  <c r="S77"/>
  <c r="Q77"/>
  <c r="O77"/>
  <c r="M77"/>
  <c r="K77"/>
  <c r="K87" s="1"/>
  <c r="I77"/>
  <c r="AG76"/>
  <c r="AG75"/>
  <c r="AE73"/>
  <c r="AE87" s="1"/>
  <c r="AE88" s="1"/>
  <c r="AC73"/>
  <c r="AA73"/>
  <c r="AA87" s="1"/>
  <c r="AA88" s="1"/>
  <c r="Y73"/>
  <c r="W73"/>
  <c r="U73"/>
  <c r="U87" s="1"/>
  <c r="U88" s="1"/>
  <c r="S73"/>
  <c r="S87" s="1"/>
  <c r="S88" s="1"/>
  <c r="Q73"/>
  <c r="O73"/>
  <c r="M73"/>
  <c r="M87" s="1"/>
  <c r="M88" s="1"/>
  <c r="K73"/>
  <c r="I73"/>
  <c r="AG72"/>
  <c r="AG71"/>
  <c r="AG70"/>
  <c r="AG69"/>
  <c r="AG68"/>
  <c r="AG66"/>
  <c r="AG65"/>
  <c r="AG64"/>
  <c r="AG63"/>
  <c r="AG62"/>
  <c r="AG61"/>
  <c r="AG60"/>
  <c r="AG59"/>
  <c r="AG58"/>
  <c r="AG57"/>
  <c r="AG56"/>
  <c r="AG55"/>
  <c r="AG54"/>
  <c r="AG53"/>
  <c r="AG52"/>
  <c r="I48"/>
  <c r="I47"/>
  <c r="AG46"/>
  <c r="I45"/>
  <c r="AE44"/>
  <c r="AC44"/>
  <c r="AA44"/>
  <c r="AG43"/>
  <c r="AG42"/>
  <c r="AG41"/>
  <c r="AE39"/>
  <c r="AC39"/>
  <c r="AA39"/>
  <c r="Y39"/>
  <c r="W39"/>
  <c r="U39"/>
  <c r="S39"/>
  <c r="Q39"/>
  <c r="O39"/>
  <c r="M39"/>
  <c r="K39"/>
  <c r="I39"/>
  <c r="AG38"/>
  <c r="AG37"/>
  <c r="AG36"/>
  <c r="AG35"/>
  <c r="AG33"/>
  <c r="AE32"/>
  <c r="AC32"/>
  <c r="AA32"/>
  <c r="Y32"/>
  <c r="W32"/>
  <c r="U32"/>
  <c r="S32"/>
  <c r="Q32"/>
  <c r="O32"/>
  <c r="M32"/>
  <c r="K32"/>
  <c r="I32"/>
  <c r="AG31"/>
  <c r="AG30"/>
  <c r="AG29"/>
  <c r="AG28"/>
  <c r="AG27"/>
  <c r="AG26"/>
  <c r="AG25"/>
  <c r="AG24"/>
  <c r="AG22"/>
  <c r="AE21"/>
  <c r="AE45" s="1"/>
  <c r="AE47" s="1"/>
  <c r="AE48" s="1"/>
  <c r="AC21"/>
  <c r="AA21"/>
  <c r="Y21"/>
  <c r="W21"/>
  <c r="U21"/>
  <c r="S21"/>
  <c r="Q21"/>
  <c r="O21"/>
  <c r="M21"/>
  <c r="K21"/>
  <c r="K45" s="1"/>
  <c r="I21"/>
  <c r="AG20"/>
  <c r="AG19"/>
  <c r="AG17"/>
  <c r="AG16"/>
  <c r="AG15"/>
  <c r="AG14"/>
  <c r="AE13"/>
  <c r="AC13"/>
  <c r="AC45" s="1"/>
  <c r="AC47" s="1"/>
  <c r="AC48" s="1"/>
  <c r="AA13"/>
  <c r="Y13"/>
  <c r="Y45" s="1"/>
  <c r="Y47" s="1"/>
  <c r="Y48" s="1"/>
  <c r="W13"/>
  <c r="U13"/>
  <c r="S13"/>
  <c r="Q13"/>
  <c r="O13"/>
  <c r="O45" s="1"/>
  <c r="O47" s="1"/>
  <c r="O48" s="1"/>
  <c r="M13"/>
  <c r="K13"/>
  <c r="I13"/>
  <c r="AG12"/>
  <c r="AG11"/>
  <c r="AG10"/>
  <c r="AG9"/>
  <c r="AG7"/>
  <c r="AG6"/>
  <c r="AE179" l="1"/>
  <c r="AE180" s="1"/>
  <c r="AE161"/>
  <c r="AE162" s="1"/>
  <c r="AE196"/>
  <c r="AE232" s="1"/>
  <c r="AE233" s="1"/>
  <c r="AE256" s="1"/>
  <c r="AE221"/>
  <c r="AE222" s="1"/>
  <c r="AE118"/>
  <c r="AE119" s="1"/>
  <c r="AE145"/>
  <c r="AE146" s="1"/>
  <c r="AC145"/>
  <c r="AC146" s="1"/>
  <c r="AC207"/>
  <c r="AC232" s="1"/>
  <c r="AC233" s="1"/>
  <c r="AC256" s="1"/>
  <c r="AC221"/>
  <c r="AC222" s="1"/>
  <c r="AA45"/>
  <c r="AA47" s="1"/>
  <c r="AA48" s="1"/>
  <c r="AA145"/>
  <c r="AA146" s="1"/>
  <c r="AA232" s="1"/>
  <c r="AA243"/>
  <c r="AA255" s="1"/>
  <c r="Y255"/>
  <c r="Y87"/>
  <c r="Y88" s="1"/>
  <c r="Y232" s="1"/>
  <c r="Y233" s="1"/>
  <c r="Y256" s="1"/>
  <c r="Y118"/>
  <c r="Y119" s="1"/>
  <c r="Y161"/>
  <c r="Y162" s="1"/>
  <c r="Y179"/>
  <c r="Y180" s="1"/>
  <c r="Y145"/>
  <c r="Y146" s="1"/>
  <c r="Y207"/>
  <c r="W221"/>
  <c r="W222" s="1"/>
  <c r="U45"/>
  <c r="U47" s="1"/>
  <c r="U48" s="1"/>
  <c r="U232"/>
  <c r="U233" s="1"/>
  <c r="U256" s="1"/>
  <c r="U145"/>
  <c r="U146" s="1"/>
  <c r="S145"/>
  <c r="S146" s="1"/>
  <c r="S45"/>
  <c r="S47" s="1"/>
  <c r="S48" s="1"/>
  <c r="S196"/>
  <c r="S243"/>
  <c r="S118"/>
  <c r="S119" s="1"/>
  <c r="S161"/>
  <c r="S162" s="1"/>
  <c r="S232" s="1"/>
  <c r="S233" s="1"/>
  <c r="S256" s="1"/>
  <c r="Q145"/>
  <c r="Q146" s="1"/>
  <c r="Q87"/>
  <c r="Q88" s="1"/>
  <c r="Q232" s="1"/>
  <c r="Q161"/>
  <c r="Q162" s="1"/>
  <c r="Q179"/>
  <c r="Q180" s="1"/>
  <c r="O196"/>
  <c r="O87"/>
  <c r="O88" s="1"/>
  <c r="O232" s="1"/>
  <c r="O233" s="1"/>
  <c r="O256" s="1"/>
  <c r="O118"/>
  <c r="O119" s="1"/>
  <c r="O161"/>
  <c r="O162" s="1"/>
  <c r="O179"/>
  <c r="O180" s="1"/>
  <c r="O145"/>
  <c r="O146" s="1"/>
  <c r="O221"/>
  <c r="O222" s="1"/>
  <c r="M45"/>
  <c r="M47" s="1"/>
  <c r="M48" s="1"/>
  <c r="M161"/>
  <c r="M162" s="1"/>
  <c r="M179"/>
  <c r="M180" s="1"/>
  <c r="M255"/>
  <c r="M207"/>
  <c r="K196"/>
  <c r="K145"/>
  <c r="K146" s="1"/>
  <c r="K179"/>
  <c r="K221"/>
  <c r="K243"/>
  <c r="AG44"/>
  <c r="AG86"/>
  <c r="AG178"/>
  <c r="W45"/>
  <c r="W47" s="1"/>
  <c r="W48" s="1"/>
  <c r="W118"/>
  <c r="W119" s="1"/>
  <c r="W161"/>
  <c r="W162" s="1"/>
  <c r="AG105"/>
  <c r="W87"/>
  <c r="W88" s="1"/>
  <c r="W145"/>
  <c r="W146" s="1"/>
  <c r="AG242"/>
  <c r="AG249"/>
  <c r="AG117"/>
  <c r="S255"/>
  <c r="AG13"/>
  <c r="AG73"/>
  <c r="AG140"/>
  <c r="AG135"/>
  <c r="AG206"/>
  <c r="AG195"/>
  <c r="Q45"/>
  <c r="Q47" s="1"/>
  <c r="Q48" s="1"/>
  <c r="AG131"/>
  <c r="AG144"/>
  <c r="AG231"/>
  <c r="AG101"/>
  <c r="AG39"/>
  <c r="AG156"/>
  <c r="AG83"/>
  <c r="AG175"/>
  <c r="M118"/>
  <c r="M119" s="1"/>
  <c r="M232" s="1"/>
  <c r="M233" s="1"/>
  <c r="M256" s="1"/>
  <c r="AG160"/>
  <c r="AG202"/>
  <c r="AG32"/>
  <c r="AG216"/>
  <c r="AG220"/>
  <c r="AG238"/>
  <c r="AG254"/>
  <c r="AG192"/>
  <c r="AG21"/>
  <c r="AG113"/>
  <c r="K180"/>
  <c r="K162"/>
  <c r="K47"/>
  <c r="K88"/>
  <c r="K222"/>
  <c r="AG243"/>
  <c r="K255"/>
  <c r="K118"/>
  <c r="AG77"/>
  <c r="AG171"/>
  <c r="AG187"/>
  <c r="K207"/>
  <c r="AG196" l="1"/>
  <c r="AA233"/>
  <c r="AA256" s="1"/>
  <c r="AG207"/>
  <c r="AG221"/>
  <c r="AG222"/>
  <c r="AG45"/>
  <c r="AG180"/>
  <c r="AG162"/>
  <c r="AG179"/>
  <c r="AG145"/>
  <c r="AG161"/>
  <c r="W232"/>
  <c r="W233" s="1"/>
  <c r="W256" s="1"/>
  <c r="AG87"/>
  <c r="AG146"/>
  <c r="AG255"/>
  <c r="Q233"/>
  <c r="Q256" s="1"/>
  <c r="AG88"/>
  <c r="K232"/>
  <c r="K119"/>
  <c r="AG119" s="1"/>
  <c r="AG118"/>
  <c r="K48"/>
  <c r="AG47"/>
  <c r="AG232" l="1"/>
  <c r="AG48"/>
  <c r="K233"/>
  <c r="K256" l="1"/>
  <c r="AG256" s="1"/>
  <c r="AG233"/>
</calcChain>
</file>

<file path=xl/sharedStrings.xml><?xml version="1.0" encoding="utf-8"?>
<sst xmlns="http://schemas.openxmlformats.org/spreadsheetml/2006/main" count="268" uniqueCount="268">
  <si>
    <t>TOTAL</t>
  </si>
  <si>
    <t>Apr 16</t>
  </si>
  <si>
    <t>May 16</t>
  </si>
  <si>
    <t>Jun 16</t>
  </si>
  <si>
    <t>Jul 16</t>
  </si>
  <si>
    <t>Aug 16</t>
  </si>
  <si>
    <t>Sep 16</t>
  </si>
  <si>
    <t>Oct 16</t>
  </si>
  <si>
    <t>Nov 16</t>
  </si>
  <si>
    <t>Dec 16</t>
  </si>
  <si>
    <t>Jan 17</t>
  </si>
  <si>
    <t>Feb 17</t>
  </si>
  <si>
    <t>Mar 17</t>
  </si>
  <si>
    <t>Apr '16 - Mar 17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</si>
  <si>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</si>
  <si>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</si>
  <si>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</si>
  <si>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</si>
  <si>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</si>
  <si>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</si>
  <si>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</si>
  <si>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</si>
  <si>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</si>
  <si>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</si>
  <si>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</si>
  <si>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</si>
  <si>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</si>
  <si>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</si>
  <si>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</si>
  <si>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</si>
  <si>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</si>
  <si>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</si>
  <si>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</si>
  <si>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</si>
  <si>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401300 · Fines Collected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</si>
  <si>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</si>
  <si>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</si>
  <si>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</si>
  <si>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</si>
  <si>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</si>
  <si>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</si>
  <si>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</si>
  <si>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4014414 · Ord Fines - Other Courts</t>
  </si>
  <si>
    <t>Total 401300 · Fines Collected</t>
  </si>
  <si>
    <t>4016010 · Bldg Permit Fees</t>
  </si>
  <si>
    <t>8010000 · Other Fines and Revenue</t>
  </si>
  <si>
    <t>8010050 · Bus&amp; Rental License Fines</t>
  </si>
  <si>
    <t>8010100 · Gain/Loss Sale of Equipment</t>
  </si>
  <si>
    <t>8010380 · Dog Licenses</t>
  </si>
  <si>
    <t>8010000 · Other Fines and Revenue - Other</t>
  </si>
  <si>
    <t>Total 8010000 · Other Fines and Revenue</t>
  </si>
  <si>
    <t>8010200 · Investments</t>
  </si>
  <si>
    <t>8010211 · Investment Income</t>
  </si>
  <si>
    <t>8010215 · Unreali Gains/Losses Invest.</t>
  </si>
  <si>
    <t>8010216 · Investment Fees</t>
  </si>
  <si>
    <t>Total 8010200 · Investments</t>
  </si>
  <si>
    <t>Total 400 · Operating Income</t>
  </si>
  <si>
    <t>8090070 · Bayard Avenue Project Revenue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</si>
  <si>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</si>
  <si>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</si>
  <si>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</si>
  <si>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</si>
  <si>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</si>
  <si>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</si>
  <si>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</si>
  <si>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</si>
  <si>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</si>
  <si>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</si>
  <si>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</si>
  <si>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</si>
  <si>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</si>
  <si>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</si>
  <si>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</si>
  <si>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</si>
  <si>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</si>
  <si>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6010320 · 5 Year Comprehensive Plan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</si>
  <si>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</si>
  <si>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</si>
  <si>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</si>
  <si>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</si>
  <si>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</si>
  <si>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</si>
  <si>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</si>
  <si>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</si>
  <si>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</si>
  <si>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</si>
  <si>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</si>
  <si>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</si>
  <si>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</si>
  <si>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</si>
  <si>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</si>
  <si>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</si>
  <si>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</si>
  <si>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</si>
  <si>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</si>
  <si>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</si>
  <si>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6010120 · Gas/Mileage Reimburse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</si>
  <si>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</si>
  <si>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</si>
  <si>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</si>
  <si>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</si>
  <si>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</si>
  <si>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</si>
  <si>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</si>
  <si>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</si>
  <si>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</si>
  <si>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</si>
  <si>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</si>
  <si>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</si>
  <si>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</si>
  <si>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</si>
  <si>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</si>
  <si>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</si>
  <si>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</si>
  <si>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</si>
  <si>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</si>
  <si>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</si>
  <si>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</si>
  <si>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</si>
  <si>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</si>
  <si>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</si>
  <si>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</si>
  <si>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</si>
  <si>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</si>
  <si>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</si>
  <si>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</si>
  <si>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</si>
  <si>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</si>
  <si>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</si>
  <si>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</si>
  <si>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</si>
  <si>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</si>
  <si>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</si>
  <si>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</si>
  <si>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</si>
  <si>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</si>
  <si>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</si>
  <si>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</si>
  <si>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</si>
  <si>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</si>
  <si>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</si>
  <si>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</si>
  <si>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</si>
  <si>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</si>
  <si>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</si>
  <si>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</si>
  <si>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</si>
  <si>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</si>
  <si>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</si>
  <si>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</si>
  <si>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</si>
  <si>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</si>
  <si>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</si>
  <si>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</si>
  <si>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</si>
  <si>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</si>
  <si>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</si>
  <si>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</si>
  <si>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</si>
  <si>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</si>
  <si>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6040210 · Misc</t>
  </si>
  <si>
    <t>6040260 · Ct  Security Surcharge Expense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</si>
  <si>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</si>
  <si>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</si>
  <si>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</si>
  <si>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</si>
  <si>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</si>
  <si>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</si>
  <si>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</si>
  <si>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</si>
  <si>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</si>
  <si>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</si>
  <si>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</si>
  <si>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</si>
  <si>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</si>
  <si>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</si>
  <si>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</si>
  <si>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</si>
  <si>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</si>
  <si>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</si>
  <si>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</si>
  <si>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</si>
  <si>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</si>
  <si>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</si>
  <si>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</si>
  <si>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</si>
  <si>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</si>
  <si>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</si>
  <si>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</si>
  <si>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</si>
  <si>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</si>
  <si>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</si>
  <si>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</si>
  <si>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</si>
  <si>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</si>
  <si>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</si>
  <si>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</si>
  <si>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</si>
  <si>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</si>
  <si>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</si>
  <si>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</si>
  <si>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</si>
  <si>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</si>
  <si>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</si>
  <si>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</si>
  <si>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</si>
  <si>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</si>
  <si>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</si>
  <si>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</si>
  <si>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</si>
  <si>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</si>
  <si>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</si>
  <si>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</si>
  <si>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</si>
  <si>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</si>
  <si>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</si>
  <si>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</si>
  <si>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</si>
  <si>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</si>
  <si>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</si>
  <si>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</si>
  <si>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</si>
  <si>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</si>
  <si>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</si>
  <si>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</si>
  <si>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</si>
  <si>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6080100 · Legal Ads</t>
  </si>
  <si>
    <t>Total 608A · Administrative Monitors</t>
  </si>
  <si>
    <t>608P · Payroll &amp; HR Expenses</t>
  </si>
  <si>
    <t>6080010 · Salaries &amp; Wages</t>
  </si>
  <si>
    <t>6080050 · Payroll Taxes</t>
  </si>
  <si>
    <t>Total 608P · Payroll &amp; HR Expenses</t>
  </si>
  <si>
    <t>Total 60801 · Seasonal PD Operating</t>
  </si>
  <si>
    <t>Total 608 · Seasonal PD</t>
  </si>
  <si>
    <t>609 · Town Operating</t>
  </si>
  <si>
    <t>6090100 · Equipment/Asset  Purchase</t>
  </si>
  <si>
    <t>6090101 · Leave Bank Time Payout</t>
  </si>
  <si>
    <t>6090102 · Employee Bonus's</t>
  </si>
  <si>
    <t>6090103 · Other OperatingCosts-Bayard Ave</t>
  </si>
  <si>
    <t>6090106 · Beautification</t>
  </si>
  <si>
    <t>6090107 · Police Analytial Review</t>
  </si>
  <si>
    <t>6090108 · Rainy Day Fund</t>
  </si>
  <si>
    <t>Total 609 · Town Operating</t>
  </si>
  <si>
    <t>Total Expense</t>
  </si>
  <si>
    <t>Net Ordinary Income</t>
  </si>
  <si>
    <t>Other Income/Expense</t>
  </si>
  <si>
    <t>Other Income</t>
  </si>
  <si>
    <t>9010000 · Admin Below-The-Line</t>
  </si>
  <si>
    <t>9010031 · Bayard Ave Loan Expense</t>
  </si>
  <si>
    <t>Total 9010000 · Admin Below-The-Line</t>
  </si>
  <si>
    <t>9030000 · Street Hwy Below-The-Line</t>
  </si>
  <si>
    <t>9030010 · Beautification Contributions</t>
  </si>
  <si>
    <t>9030011 · Beautification - Expense</t>
  </si>
  <si>
    <t>Total 9030000 · Street Hwy Below-The-Line</t>
  </si>
  <si>
    <t>Total Other Income</t>
  </si>
  <si>
    <t>Other Expense</t>
  </si>
  <si>
    <t>9510000 · Town Hall Property Buildout</t>
  </si>
  <si>
    <t>9510010 · Extraordinary DBE Exp</t>
  </si>
  <si>
    <t>9510020 · Extraordin DBE Property Income</t>
  </si>
  <si>
    <t>9510030 · Town Hall Property Reno Expense</t>
  </si>
  <si>
    <t>Total 9510000 · Town Hall Property Buildout</t>
  </si>
  <si>
    <t>9540000 · 3% Trans Tax to Comp Plan</t>
  </si>
  <si>
    <t>9545000 · 5%TransTax to TranTaxRecoupAcct</t>
  </si>
  <si>
    <t>9550000 · 20% Bldg Permit to Street</t>
  </si>
  <si>
    <t>9560000 · 5%ParkPermit to Signs,striping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</si>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</sst>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0" fontId="1" fillId="0" borderId="0" xfId="0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3" fontId="3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Continuous"/>
    </xf>
    <xf numFmtId="3" fontId="7" fillId="0" borderId="0" xfId="0" applyNumberFormat="1" applyFont="1"/>
    <xf numFmtId="3" fontId="7" fillId="0" borderId="2" xfId="0" applyNumberFormat="1" applyFont="1" applyBorder="1"/>
    <xf numFmtId="3" fontId="7" fillId="0" borderId="0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5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3" fillId="0" borderId="0" xfId="0" applyNumberFormat="1" applyFont="1"/>
    <xf numFmtId="49" fontId="3" fillId="2" borderId="0" xfId="0" applyNumberFormat="1" applyFont="1" applyFill="1"/>
    <xf numFmtId="3" fontId="7" fillId="2" borderId="0" xfId="0" applyNumberFormat="1" applyFont="1" applyFill="1"/>
    <xf numFmtId="49" fontId="2" fillId="2" borderId="0" xfId="0" applyNumberFormat="1" applyFont="1" applyFill="1"/>
    <xf numFmtId="49" fontId="8" fillId="3" borderId="0" xfId="0" applyNumberFormat="1" applyFont="1" applyFill="1"/>
    <xf numFmtId="3" fontId="9" fillId="3" borderId="0" xfId="0" applyNumberFormat="1" applyFont="1" applyFill="1"/>
    <xf numFmtId="49" fontId="10" fillId="3" borderId="0" xfId="0" applyNumberFormat="1" applyFont="1" applyFill="1"/>
    <xf numFmtId="3" fontId="6" fillId="2" borderId="3" xfId="0" applyNumberFormat="1" applyFont="1" applyFill="1" applyBorder="1"/>
    <xf numFmtId="49" fontId="1" fillId="2" borderId="0" xfId="0" applyNumberFormat="1" applyFont="1" applyFill="1"/>
    <xf numFmtId="3" fontId="6" fillId="2" borderId="0" xfId="0" applyNumberFormat="1" applyFont="1" applyFill="1"/>
    <xf numFmtId="3" fontId="6" fillId="2" borderId="5" xfId="0" applyNumberFormat="1" applyFont="1" applyFill="1" applyBorder="1"/>
    <xf numFmtId="3" fontId="6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G257"/>
  <sheetViews>
    <sheetView tabSelected="1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 activeCell="B1" sqref="B1"/>
    </sheetView>
  </sheetViews>
  <sheetFormatPr defaultRowHeight="15.75" outlineLevelRow="4" outlineLevelCol="1"/>
  <cols>
    <col min="1" max="1" width="3" style="18" hidden="1" customWidth="1"/>
    <col min="2" max="7" width="3" style="18" customWidth="1"/>
    <col min="8" max="8" width="36.42578125" style="18" customWidth="1"/>
    <col min="9" max="9" width="9.5703125" style="15" bestFit="1" customWidth="1" outlineLevel="1"/>
    <col min="10" max="10" width="1.7109375" style="6" customWidth="1" outlineLevel="1"/>
    <col min="11" max="11" width="9.5703125" style="15" bestFit="1" customWidth="1" outlineLevel="1"/>
    <col min="12" max="12" width="1.7109375" style="15" customWidth="1" outlineLevel="1"/>
    <col min="13" max="13" width="9.5703125" style="15" bestFit="1" customWidth="1" outlineLevel="1"/>
    <col min="14" max="14" width="1.7109375" style="6" customWidth="1" outlineLevel="1"/>
    <col min="15" max="15" width="9.5703125" style="15" bestFit="1" customWidth="1" outlineLevel="1"/>
    <col min="16" max="16" width="1.7109375" style="6" customWidth="1" outlineLevel="1"/>
    <col min="17" max="17" width="9.5703125" style="15" bestFit="1" customWidth="1" outlineLevel="1"/>
    <col min="18" max="18" width="1.7109375" style="6" customWidth="1" outlineLevel="1"/>
    <col min="19" max="19" width="10.140625" style="15" customWidth="1" outlineLevel="1"/>
    <col min="20" max="20" width="1.7109375" style="6" customWidth="1" outlineLevel="1"/>
    <col min="21" max="21" width="9.5703125" style="15" bestFit="1" customWidth="1" outlineLevel="1"/>
    <col min="22" max="22" width="2.28515625" style="6" customWidth="1" outlineLevel="1"/>
    <col min="23" max="23" width="10" style="15" customWidth="1" outlineLevel="1"/>
    <col min="24" max="24" width="2.28515625" style="6" customWidth="1" outlineLevel="1"/>
    <col min="25" max="25" width="9.5703125" style="15" bestFit="1" customWidth="1" outlineLevel="1"/>
    <col min="26" max="26" width="2.28515625" style="6" customWidth="1" outlineLevel="1"/>
    <col min="27" max="27" width="9.5703125" style="15" bestFit="1" customWidth="1" outlineLevel="1"/>
    <col min="28" max="28" width="2.28515625" style="6" customWidth="1" outlineLevel="1"/>
    <col min="29" max="29" width="9.5703125" style="15" bestFit="1" customWidth="1" outlineLevel="1"/>
    <col min="30" max="30" width="1.5703125" style="6" customWidth="1" outlineLevel="1"/>
    <col min="31" max="31" width="9.5703125" style="15" bestFit="1" customWidth="1" outlineLevel="1"/>
    <col min="32" max="32" width="1.7109375" style="6" customWidth="1" outlineLevel="1"/>
    <col min="33" max="33" width="14.42578125" style="15" customWidth="1" outlineLevel="1"/>
  </cols>
  <sheetData>
    <row r="1" spans="1:33" ht="16.5" thickBot="1">
      <c r="A1" s="16"/>
      <c r="B1" s="16"/>
      <c r="C1" s="16"/>
      <c r="D1" s="16"/>
      <c r="E1" s="16"/>
      <c r="F1" s="16"/>
      <c r="G1" s="16"/>
      <c r="H1" s="16"/>
      <c r="I1" s="9"/>
      <c r="J1" s="1"/>
      <c r="K1" s="9"/>
      <c r="L1" s="9"/>
      <c r="M1" s="9"/>
      <c r="N1" s="1"/>
      <c r="O1" s="9"/>
      <c r="P1" s="1"/>
      <c r="Q1" s="9"/>
      <c r="R1" s="1"/>
      <c r="S1" s="9"/>
      <c r="T1" s="1"/>
      <c r="U1" s="9"/>
      <c r="V1" s="1"/>
      <c r="W1" s="9"/>
      <c r="X1" s="1"/>
      <c r="Y1" s="9"/>
      <c r="Z1" s="1"/>
      <c r="AA1" s="9"/>
      <c r="AB1" s="1"/>
      <c r="AC1" s="9"/>
      <c r="AD1" s="1"/>
      <c r="AE1" s="9"/>
      <c r="AF1" s="1"/>
      <c r="AG1" s="9" t="s">
        <v>0</v>
      </c>
    </row>
    <row r="2" spans="1:33" s="5" customFormat="1" ht="16.5" thickTop="1" thickBot="1">
      <c r="A2" s="17"/>
      <c r="B2" s="17"/>
      <c r="C2" s="17"/>
      <c r="D2" s="17"/>
      <c r="E2" s="17"/>
      <c r="F2" s="17"/>
      <c r="G2" s="17"/>
      <c r="H2" s="17"/>
      <c r="I2" s="8" t="s">
        <v>1</v>
      </c>
      <c r="J2" s="4"/>
      <c r="K2" s="8" t="s">
        <v>2</v>
      </c>
      <c r="L2" s="8"/>
      <c r="M2" s="8" t="s">
        <v>3</v>
      </c>
      <c r="N2" s="4"/>
      <c r="O2" s="8" t="s">
        <v>4</v>
      </c>
      <c r="P2" s="4"/>
      <c r="Q2" s="8" t="s">
        <v>5</v>
      </c>
      <c r="R2" s="4"/>
      <c r="S2" s="8" t="s">
        <v>6</v>
      </c>
      <c r="T2" s="4"/>
      <c r="U2" s="8" t="s">
        <v>7</v>
      </c>
      <c r="V2" s="4"/>
      <c r="W2" s="8" t="s">
        <v>8</v>
      </c>
      <c r="X2" s="4"/>
      <c r="Y2" s="8" t="s">
        <v>9</v>
      </c>
      <c r="Z2" s="4"/>
      <c r="AA2" s="8" t="s">
        <v>10</v>
      </c>
      <c r="AB2" s="4"/>
      <c r="AC2" s="8" t="s">
        <v>11</v>
      </c>
      <c r="AD2" s="4"/>
      <c r="AE2" s="8" t="s">
        <v>12</v>
      </c>
      <c r="AF2" s="4"/>
      <c r="AG2" s="7" t="s">
        <v>13</v>
      </c>
    </row>
    <row r="3" spans="1:33" ht="16.5" thickTop="1">
      <c r="A3" s="16"/>
      <c r="B3" s="16" t="s">
        <v>14</v>
      </c>
      <c r="C3" s="16"/>
      <c r="D3" s="16"/>
      <c r="E3" s="16"/>
      <c r="F3" s="16"/>
      <c r="G3" s="16"/>
      <c r="H3" s="16"/>
      <c r="I3" s="10"/>
      <c r="J3" s="2"/>
      <c r="K3" s="10"/>
      <c r="L3" s="10"/>
      <c r="M3" s="10"/>
      <c r="N3" s="2"/>
      <c r="O3" s="10"/>
      <c r="P3" s="2"/>
      <c r="Q3" s="10"/>
      <c r="R3" s="2"/>
      <c r="S3" s="10"/>
      <c r="T3" s="2"/>
      <c r="U3" s="10"/>
      <c r="V3" s="2"/>
      <c r="W3" s="10"/>
      <c r="X3" s="2"/>
      <c r="Y3" s="10"/>
      <c r="Z3" s="2"/>
      <c r="AA3" s="10"/>
      <c r="AB3" s="2"/>
      <c r="AC3" s="10"/>
      <c r="AD3" s="2"/>
      <c r="AE3" s="10"/>
      <c r="AF3" s="2"/>
      <c r="AG3" s="10"/>
    </row>
    <row r="4" spans="1:33" outlineLevel="1">
      <c r="A4" s="16"/>
      <c r="B4" s="16"/>
      <c r="C4" s="16"/>
      <c r="D4" s="16" t="s">
        <v>15</v>
      </c>
      <c r="E4" s="16"/>
      <c r="F4" s="16"/>
      <c r="G4" s="16"/>
      <c r="H4" s="16"/>
      <c r="I4" s="10"/>
      <c r="J4" s="2"/>
      <c r="K4" s="10"/>
      <c r="L4" s="10"/>
      <c r="M4" s="10"/>
      <c r="N4" s="2"/>
      <c r="O4" s="10"/>
      <c r="P4" s="2"/>
      <c r="Q4" s="10"/>
      <c r="R4" s="2"/>
      <c r="S4" s="10"/>
      <c r="T4" s="2"/>
      <c r="U4" s="10"/>
      <c r="V4" s="2"/>
      <c r="W4" s="10"/>
      <c r="X4" s="2"/>
      <c r="Y4" s="10"/>
      <c r="Z4" s="2"/>
      <c r="AA4" s="10"/>
      <c r="AB4" s="2"/>
      <c r="AC4" s="10"/>
      <c r="AD4" s="2"/>
      <c r="AE4" s="10"/>
      <c r="AF4" s="2"/>
      <c r="AG4" s="10"/>
    </row>
    <row r="5" spans="1:33" outlineLevel="2">
      <c r="A5" s="16"/>
      <c r="B5" s="16"/>
      <c r="C5" s="16"/>
      <c r="D5" s="16"/>
      <c r="E5" s="16" t="s">
        <v>16</v>
      </c>
      <c r="F5" s="16"/>
      <c r="G5" s="16"/>
      <c r="H5" s="16"/>
      <c r="I5" s="10"/>
      <c r="J5" s="2"/>
      <c r="K5" s="10"/>
      <c r="L5" s="10"/>
      <c r="M5" s="10"/>
      <c r="N5" s="2"/>
      <c r="O5" s="10"/>
      <c r="P5" s="2"/>
      <c r="Q5" s="10"/>
      <c r="R5" s="2"/>
      <c r="S5" s="10"/>
      <c r="T5" s="2"/>
      <c r="U5" s="10"/>
      <c r="V5" s="2"/>
      <c r="W5" s="10"/>
      <c r="X5" s="2"/>
      <c r="Y5" s="10"/>
      <c r="Z5" s="2"/>
      <c r="AA5" s="10"/>
      <c r="AB5" s="2"/>
      <c r="AC5" s="10"/>
      <c r="AD5" s="2"/>
      <c r="AE5" s="10"/>
      <c r="AF5" s="2"/>
      <c r="AG5" s="10"/>
    </row>
    <row r="6" spans="1:33" outlineLevel="2">
      <c r="A6" s="16"/>
      <c r="B6" s="16"/>
      <c r="C6" s="16"/>
      <c r="D6" s="16"/>
      <c r="E6" s="16"/>
      <c r="F6" s="16" t="s">
        <v>17</v>
      </c>
      <c r="G6" s="16"/>
      <c r="H6" s="16"/>
      <c r="I6" s="10">
        <v>25452</v>
      </c>
      <c r="J6" s="2"/>
      <c r="K6" s="10">
        <v>78130</v>
      </c>
      <c r="L6" s="10"/>
      <c r="M6" s="10">
        <v>66278</v>
      </c>
      <c r="N6" s="2"/>
      <c r="O6" s="10">
        <v>50288</v>
      </c>
      <c r="P6" s="2"/>
      <c r="Q6" s="10">
        <v>35394</v>
      </c>
      <c r="R6" s="2"/>
      <c r="S6" s="10">
        <v>28460</v>
      </c>
      <c r="T6" s="2"/>
      <c r="U6" s="10">
        <v>22431</v>
      </c>
      <c r="V6" s="2"/>
      <c r="W6" s="10">
        <v>33428</v>
      </c>
      <c r="X6" s="2"/>
      <c r="Y6" s="10">
        <v>41318</v>
      </c>
      <c r="Z6" s="2"/>
      <c r="AA6" s="10">
        <v>60772</v>
      </c>
      <c r="AB6" s="2"/>
      <c r="AC6" s="10">
        <v>36820</v>
      </c>
      <c r="AD6" s="2"/>
      <c r="AE6" s="10">
        <v>21229</v>
      </c>
      <c r="AF6" s="2"/>
      <c r="AG6" s="10">
        <f>ROUND(SUM(I6:AE6),5)</f>
        <v>500000</v>
      </c>
    </row>
    <row r="7" spans="1:33" outlineLevel="2">
      <c r="A7" s="16"/>
      <c r="B7" s="16"/>
      <c r="C7" s="16"/>
      <c r="D7" s="16"/>
      <c r="E7" s="16"/>
      <c r="F7" s="16" t="s">
        <v>18</v>
      </c>
      <c r="G7" s="16"/>
      <c r="H7" s="16"/>
      <c r="I7" s="10">
        <v>13989</v>
      </c>
      <c r="J7" s="2"/>
      <c r="K7" s="10">
        <v>3729</v>
      </c>
      <c r="L7" s="10"/>
      <c r="M7" s="10">
        <v>4406</v>
      </c>
      <c r="N7" s="2"/>
      <c r="O7" s="10">
        <v>5315</v>
      </c>
      <c r="P7" s="2"/>
      <c r="Q7" s="10">
        <v>4072</v>
      </c>
      <c r="R7" s="2"/>
      <c r="S7" s="10">
        <v>27605</v>
      </c>
      <c r="T7" s="2"/>
      <c r="U7" s="10">
        <v>379746</v>
      </c>
      <c r="V7" s="2"/>
      <c r="W7" s="10">
        <v>10764</v>
      </c>
      <c r="X7" s="2"/>
      <c r="Y7" s="10">
        <v>7020</v>
      </c>
      <c r="Z7" s="2"/>
      <c r="AA7" s="10">
        <v>1404</v>
      </c>
      <c r="AB7" s="2"/>
      <c r="AC7" s="10">
        <v>8892</v>
      </c>
      <c r="AD7" s="2"/>
      <c r="AE7" s="10">
        <v>1058</v>
      </c>
      <c r="AF7" s="2"/>
      <c r="AG7" s="10">
        <f>ROUND(SUM(I7:AE7),5)</f>
        <v>468000</v>
      </c>
    </row>
    <row r="8" spans="1:33" outlineLevel="3">
      <c r="A8" s="16"/>
      <c r="B8" s="16"/>
      <c r="C8" s="16"/>
      <c r="D8" s="16"/>
      <c r="E8" s="16"/>
      <c r="F8" s="16" t="s">
        <v>19</v>
      </c>
      <c r="G8" s="16"/>
      <c r="H8" s="16"/>
      <c r="I8" s="10"/>
      <c r="J8" s="2"/>
      <c r="K8" s="10"/>
      <c r="L8" s="10"/>
      <c r="M8" s="10"/>
      <c r="N8" s="2"/>
      <c r="O8" s="10"/>
      <c r="P8" s="2"/>
      <c r="Q8" s="10"/>
      <c r="R8" s="2"/>
      <c r="S8" s="10"/>
      <c r="T8" s="2"/>
      <c r="U8" s="10"/>
      <c r="V8" s="2"/>
      <c r="W8" s="10"/>
      <c r="X8" s="2"/>
      <c r="Y8" s="10"/>
      <c r="Z8" s="2"/>
      <c r="AA8" s="10"/>
      <c r="AB8" s="2"/>
      <c r="AC8" s="10"/>
      <c r="AD8" s="2"/>
      <c r="AE8" s="10"/>
      <c r="AF8" s="2"/>
      <c r="AG8" s="10"/>
    </row>
    <row r="9" spans="1:33" outlineLevel="3">
      <c r="A9" s="16"/>
      <c r="B9" s="16"/>
      <c r="C9" s="16"/>
      <c r="D9" s="16"/>
      <c r="E9" s="16"/>
      <c r="F9" s="16"/>
      <c r="G9" s="16" t="s">
        <v>20</v>
      </c>
      <c r="H9" s="16"/>
      <c r="I9" s="10">
        <v>10845</v>
      </c>
      <c r="J9" s="2"/>
      <c r="K9" s="10">
        <v>10649</v>
      </c>
      <c r="L9" s="10"/>
      <c r="M9" s="10">
        <v>11991</v>
      </c>
      <c r="N9" s="2"/>
      <c r="O9" s="10">
        <v>3566</v>
      </c>
      <c r="P9" s="2"/>
      <c r="Q9" s="10">
        <v>602</v>
      </c>
      <c r="R9" s="2"/>
      <c r="S9" s="10">
        <v>301</v>
      </c>
      <c r="T9" s="2"/>
      <c r="U9" s="10">
        <v>140</v>
      </c>
      <c r="V9" s="2"/>
      <c r="W9" s="10">
        <v>183</v>
      </c>
      <c r="X9" s="2"/>
      <c r="Y9" s="10">
        <v>0</v>
      </c>
      <c r="Z9" s="2"/>
      <c r="AA9" s="10">
        <v>0</v>
      </c>
      <c r="AB9" s="2"/>
      <c r="AC9" s="10">
        <v>9000</v>
      </c>
      <c r="AD9" s="2"/>
      <c r="AE9" s="10">
        <v>33323</v>
      </c>
      <c r="AF9" s="2"/>
      <c r="AG9" s="10">
        <f t="shared" ref="AG9:AG17" si="0">ROUND(SUM(I9:AE9),5)</f>
        <v>80600</v>
      </c>
    </row>
    <row r="10" spans="1:33" outlineLevel="3">
      <c r="A10" s="16"/>
      <c r="B10" s="16"/>
      <c r="C10" s="16"/>
      <c r="D10" s="16"/>
      <c r="E10" s="16"/>
      <c r="F10" s="16"/>
      <c r="G10" s="16" t="s">
        <v>21</v>
      </c>
      <c r="H10" s="16"/>
      <c r="I10" s="10">
        <v>583</v>
      </c>
      <c r="J10" s="2"/>
      <c r="K10" s="10">
        <v>559</v>
      </c>
      <c r="L10" s="10"/>
      <c r="M10" s="10">
        <v>524</v>
      </c>
      <c r="N10" s="2"/>
      <c r="O10" s="10">
        <v>0</v>
      </c>
      <c r="P10" s="2"/>
      <c r="Q10" s="10">
        <v>752</v>
      </c>
      <c r="R10" s="2"/>
      <c r="S10" s="10">
        <v>0</v>
      </c>
      <c r="T10" s="2"/>
      <c r="U10" s="10">
        <v>0</v>
      </c>
      <c r="V10" s="2"/>
      <c r="W10" s="10">
        <v>0</v>
      </c>
      <c r="X10" s="2"/>
      <c r="Y10" s="10">
        <v>0</v>
      </c>
      <c r="Z10" s="2"/>
      <c r="AA10" s="10">
        <v>0</v>
      </c>
      <c r="AB10" s="2"/>
      <c r="AC10" s="10">
        <v>0</v>
      </c>
      <c r="AD10" s="2"/>
      <c r="AE10" s="10">
        <v>0</v>
      </c>
      <c r="AF10" s="2"/>
      <c r="AG10" s="10">
        <f t="shared" si="0"/>
        <v>2418</v>
      </c>
    </row>
    <row r="11" spans="1:33" outlineLevel="3">
      <c r="A11" s="16"/>
      <c r="B11" s="16"/>
      <c r="C11" s="16"/>
      <c r="D11" s="16"/>
      <c r="E11" s="16"/>
      <c r="F11" s="16"/>
      <c r="G11" s="16" t="s">
        <v>22</v>
      </c>
      <c r="H11" s="16"/>
      <c r="I11" s="10">
        <v>10504</v>
      </c>
      <c r="J11" s="2"/>
      <c r="K11" s="10">
        <v>10320</v>
      </c>
      <c r="L11" s="10"/>
      <c r="M11" s="10">
        <v>6850</v>
      </c>
      <c r="N11" s="2"/>
      <c r="O11" s="10">
        <v>4197</v>
      </c>
      <c r="P11" s="2"/>
      <c r="Q11" s="10">
        <v>4401</v>
      </c>
      <c r="R11" s="2"/>
      <c r="S11" s="10">
        <v>963</v>
      </c>
      <c r="T11" s="2"/>
      <c r="U11" s="10">
        <v>1873</v>
      </c>
      <c r="V11" s="2"/>
      <c r="W11" s="10">
        <v>1766</v>
      </c>
      <c r="X11" s="2"/>
      <c r="Y11" s="10">
        <v>1660</v>
      </c>
      <c r="Z11" s="2"/>
      <c r="AA11" s="10">
        <v>428</v>
      </c>
      <c r="AB11" s="2"/>
      <c r="AC11" s="10">
        <v>24374</v>
      </c>
      <c r="AD11" s="2"/>
      <c r="AE11" s="10">
        <v>148734</v>
      </c>
      <c r="AF11" s="2"/>
      <c r="AG11" s="10">
        <f t="shared" si="0"/>
        <v>216070</v>
      </c>
    </row>
    <row r="12" spans="1:33" ht="16.5" outlineLevel="3" thickBot="1">
      <c r="A12" s="16"/>
      <c r="B12" s="16"/>
      <c r="C12" s="16"/>
      <c r="D12" s="16"/>
      <c r="E12" s="16"/>
      <c r="F12" s="16"/>
      <c r="G12" s="16" t="s">
        <v>23</v>
      </c>
      <c r="H12" s="16"/>
      <c r="I12" s="11">
        <v>856</v>
      </c>
      <c r="J12" s="2"/>
      <c r="K12" s="11">
        <v>1017</v>
      </c>
      <c r="L12" s="11"/>
      <c r="M12" s="11">
        <v>214</v>
      </c>
      <c r="N12" s="2"/>
      <c r="O12" s="11">
        <v>214</v>
      </c>
      <c r="P12" s="2"/>
      <c r="Q12" s="11">
        <v>107</v>
      </c>
      <c r="R12" s="2"/>
      <c r="S12" s="11">
        <v>107</v>
      </c>
      <c r="T12" s="2"/>
      <c r="U12" s="11">
        <v>107</v>
      </c>
      <c r="V12" s="2"/>
      <c r="W12" s="11">
        <v>107</v>
      </c>
      <c r="X12" s="2"/>
      <c r="Y12" s="11">
        <v>0</v>
      </c>
      <c r="Z12" s="2"/>
      <c r="AA12" s="11">
        <v>0</v>
      </c>
      <c r="AB12" s="2"/>
      <c r="AC12" s="11">
        <v>0</v>
      </c>
      <c r="AD12" s="2"/>
      <c r="AE12" s="11">
        <v>8183</v>
      </c>
      <c r="AF12" s="2"/>
      <c r="AG12" s="11">
        <f t="shared" si="0"/>
        <v>10912</v>
      </c>
    </row>
    <row r="13" spans="1:33" outlineLevel="2">
      <c r="A13" s="16"/>
      <c r="B13" s="16"/>
      <c r="C13" s="16"/>
      <c r="D13" s="16"/>
      <c r="E13" s="16"/>
      <c r="F13" s="16" t="s">
        <v>24</v>
      </c>
      <c r="G13" s="16"/>
      <c r="H13" s="16"/>
      <c r="I13" s="10">
        <f>ROUND(SUM(I8:I12),5)</f>
        <v>22788</v>
      </c>
      <c r="J13" s="2"/>
      <c r="K13" s="10">
        <f>ROUND(SUM(K8:K12),5)</f>
        <v>22545</v>
      </c>
      <c r="L13" s="10"/>
      <c r="M13" s="10">
        <f>ROUND(SUM(M8:M12),5)</f>
        <v>19579</v>
      </c>
      <c r="N13" s="2"/>
      <c r="O13" s="10">
        <f>ROUND(SUM(O8:O12),5)</f>
        <v>7977</v>
      </c>
      <c r="P13" s="2"/>
      <c r="Q13" s="10">
        <f>ROUND(SUM(Q8:Q12),5)</f>
        <v>5862</v>
      </c>
      <c r="R13" s="2"/>
      <c r="S13" s="10">
        <f>ROUND(SUM(S8:S12),5)</f>
        <v>1371</v>
      </c>
      <c r="T13" s="2"/>
      <c r="U13" s="10">
        <f>ROUND(SUM(U8:U12),5)</f>
        <v>2120</v>
      </c>
      <c r="V13" s="2"/>
      <c r="W13" s="10">
        <f>ROUND(SUM(W8:W12),5)</f>
        <v>2056</v>
      </c>
      <c r="X13" s="2"/>
      <c r="Y13" s="10">
        <f>ROUND(SUM(Y8:Y12),5)</f>
        <v>1660</v>
      </c>
      <c r="Z13" s="2"/>
      <c r="AA13" s="10">
        <f>ROUND(SUM(AA8:AA12),5)</f>
        <v>428</v>
      </c>
      <c r="AB13" s="2"/>
      <c r="AC13" s="10">
        <f>ROUND(SUM(AC8:AC12),5)</f>
        <v>33374</v>
      </c>
      <c r="AD13" s="2"/>
      <c r="AE13" s="10">
        <f>ROUND(SUM(AE8:AE12),5)</f>
        <v>190240</v>
      </c>
      <c r="AF13" s="2"/>
      <c r="AG13" s="10">
        <f t="shared" si="0"/>
        <v>310000</v>
      </c>
    </row>
    <row r="14" spans="1:33" outlineLevel="2">
      <c r="A14" s="16"/>
      <c r="B14" s="16"/>
      <c r="C14" s="16"/>
      <c r="D14" s="16"/>
      <c r="E14" s="16"/>
      <c r="F14" s="16" t="s">
        <v>25</v>
      </c>
      <c r="G14" s="16"/>
      <c r="H14" s="16"/>
      <c r="I14" s="10">
        <v>0</v>
      </c>
      <c r="J14" s="2"/>
      <c r="K14" s="10">
        <v>9126</v>
      </c>
      <c r="L14" s="10"/>
      <c r="M14" s="10">
        <v>0</v>
      </c>
      <c r="N14" s="2"/>
      <c r="O14" s="10">
        <v>0</v>
      </c>
      <c r="P14" s="2"/>
      <c r="Q14" s="10">
        <v>14513</v>
      </c>
      <c r="R14" s="2"/>
      <c r="S14" s="10">
        <v>0</v>
      </c>
      <c r="T14" s="2"/>
      <c r="U14" s="10">
        <v>0</v>
      </c>
      <c r="V14" s="2"/>
      <c r="W14" s="10">
        <v>14871</v>
      </c>
      <c r="X14" s="2"/>
      <c r="Y14" s="10">
        <v>0</v>
      </c>
      <c r="Z14" s="2"/>
      <c r="AA14" s="10">
        <v>0</v>
      </c>
      <c r="AB14" s="2"/>
      <c r="AC14" s="10">
        <v>11490</v>
      </c>
      <c r="AD14" s="2"/>
      <c r="AE14" s="10">
        <v>0</v>
      </c>
      <c r="AF14" s="2"/>
      <c r="AG14" s="10">
        <f t="shared" si="0"/>
        <v>50000</v>
      </c>
    </row>
    <row r="15" spans="1:33" outlineLevel="2">
      <c r="A15" s="16"/>
      <c r="B15" s="16"/>
      <c r="C15" s="16"/>
      <c r="D15" s="16"/>
      <c r="E15" s="16"/>
      <c r="F15" s="16" t="s">
        <v>26</v>
      </c>
      <c r="G15" s="16"/>
      <c r="H15" s="16"/>
      <c r="I15" s="10">
        <v>0</v>
      </c>
      <c r="J15" s="2"/>
      <c r="K15" s="10">
        <v>0</v>
      </c>
      <c r="L15" s="10"/>
      <c r="M15" s="10">
        <v>0</v>
      </c>
      <c r="N15" s="2"/>
      <c r="O15" s="10">
        <v>17000</v>
      </c>
      <c r="P15" s="2"/>
      <c r="Q15" s="10">
        <v>48000</v>
      </c>
      <c r="R15" s="2"/>
      <c r="S15" s="10">
        <v>0</v>
      </c>
      <c r="T15" s="2"/>
      <c r="U15" s="10">
        <v>0</v>
      </c>
      <c r="V15" s="2"/>
      <c r="W15" s="10">
        <v>0</v>
      </c>
      <c r="X15" s="2"/>
      <c r="Y15" s="10">
        <v>0</v>
      </c>
      <c r="Z15" s="2"/>
      <c r="AA15" s="10">
        <v>0</v>
      </c>
      <c r="AB15" s="2"/>
      <c r="AC15" s="10">
        <v>0</v>
      </c>
      <c r="AD15" s="2"/>
      <c r="AE15" s="10">
        <v>0</v>
      </c>
      <c r="AF15" s="2"/>
      <c r="AG15" s="10">
        <f t="shared" si="0"/>
        <v>65000</v>
      </c>
    </row>
    <row r="16" spans="1:33" outlineLevel="2">
      <c r="A16" s="16"/>
      <c r="B16" s="16"/>
      <c r="C16" s="16"/>
      <c r="D16" s="16"/>
      <c r="E16" s="16"/>
      <c r="F16" s="16" t="s">
        <v>27</v>
      </c>
      <c r="G16" s="16"/>
      <c r="H16" s="16"/>
      <c r="I16" s="10">
        <v>113</v>
      </c>
      <c r="J16" s="2"/>
      <c r="K16" s="10">
        <v>827</v>
      </c>
      <c r="L16" s="10"/>
      <c r="M16" s="10">
        <v>1334</v>
      </c>
      <c r="N16" s="2"/>
      <c r="O16" s="10">
        <v>3073</v>
      </c>
      <c r="P16" s="2"/>
      <c r="Q16" s="10">
        <v>2791</v>
      </c>
      <c r="R16" s="2"/>
      <c r="S16" s="10">
        <v>2171</v>
      </c>
      <c r="T16" s="2"/>
      <c r="U16" s="10">
        <v>1034</v>
      </c>
      <c r="V16" s="2"/>
      <c r="W16" s="10">
        <v>197</v>
      </c>
      <c r="X16" s="2"/>
      <c r="Y16" s="10">
        <v>141</v>
      </c>
      <c r="Z16" s="2"/>
      <c r="AA16" s="10">
        <v>28</v>
      </c>
      <c r="AB16" s="2"/>
      <c r="AC16" s="10">
        <v>179</v>
      </c>
      <c r="AD16" s="2"/>
      <c r="AE16" s="10">
        <v>112</v>
      </c>
      <c r="AF16" s="2"/>
      <c r="AG16" s="10">
        <f t="shared" si="0"/>
        <v>12000</v>
      </c>
    </row>
    <row r="17" spans="1:33" outlineLevel="2">
      <c r="A17" s="16"/>
      <c r="B17" s="16"/>
      <c r="C17" s="16"/>
      <c r="D17" s="16"/>
      <c r="E17" s="16"/>
      <c r="F17" s="16" t="s">
        <v>28</v>
      </c>
      <c r="G17" s="16"/>
      <c r="H17" s="16"/>
      <c r="I17" s="10">
        <v>0</v>
      </c>
      <c r="J17" s="2"/>
      <c r="K17" s="10">
        <v>0</v>
      </c>
      <c r="L17" s="10"/>
      <c r="M17" s="10">
        <v>736</v>
      </c>
      <c r="N17" s="2"/>
      <c r="O17" s="10">
        <v>718</v>
      </c>
      <c r="P17" s="2"/>
      <c r="Q17" s="10">
        <v>301</v>
      </c>
      <c r="R17" s="2"/>
      <c r="S17" s="10">
        <v>156</v>
      </c>
      <c r="T17" s="2"/>
      <c r="U17" s="10">
        <v>45</v>
      </c>
      <c r="V17" s="2"/>
      <c r="W17" s="10">
        <v>22</v>
      </c>
      <c r="X17" s="2"/>
      <c r="Y17" s="10">
        <v>11</v>
      </c>
      <c r="Z17" s="2"/>
      <c r="AA17" s="10">
        <v>11</v>
      </c>
      <c r="AB17" s="2"/>
      <c r="AC17" s="10">
        <v>0</v>
      </c>
      <c r="AD17" s="2"/>
      <c r="AE17" s="10">
        <v>0</v>
      </c>
      <c r="AF17" s="2"/>
      <c r="AG17" s="10">
        <f t="shared" si="0"/>
        <v>2000</v>
      </c>
    </row>
    <row r="18" spans="1:33" outlineLevel="3">
      <c r="A18" s="16"/>
      <c r="B18" s="16"/>
      <c r="C18" s="16"/>
      <c r="D18" s="16"/>
      <c r="E18" s="16"/>
      <c r="F18" s="16" t="s">
        <v>29</v>
      </c>
      <c r="G18" s="16"/>
      <c r="H18" s="16"/>
      <c r="I18" s="10"/>
      <c r="J18" s="2"/>
      <c r="K18" s="10"/>
      <c r="L18" s="10"/>
      <c r="M18" s="10"/>
      <c r="N18" s="2"/>
      <c r="O18" s="10"/>
      <c r="P18" s="2"/>
      <c r="Q18" s="10"/>
      <c r="R18" s="2"/>
      <c r="S18" s="10"/>
      <c r="T18" s="2"/>
      <c r="U18" s="10"/>
      <c r="V18" s="2"/>
      <c r="W18" s="10"/>
      <c r="X18" s="2"/>
      <c r="Y18" s="10"/>
      <c r="Z18" s="2"/>
      <c r="AA18" s="10"/>
      <c r="AB18" s="2"/>
      <c r="AC18" s="10"/>
      <c r="AD18" s="2"/>
      <c r="AE18" s="10"/>
      <c r="AF18" s="2"/>
      <c r="AG18" s="10"/>
    </row>
    <row r="19" spans="1:33" outlineLevel="3">
      <c r="A19" s="16"/>
      <c r="B19" s="16"/>
      <c r="C19" s="16"/>
      <c r="D19" s="16"/>
      <c r="E19" s="16"/>
      <c r="F19" s="16"/>
      <c r="G19" s="16" t="s">
        <v>30</v>
      </c>
      <c r="H19" s="16"/>
      <c r="I19" s="10">
        <v>21474</v>
      </c>
      <c r="J19" s="2"/>
      <c r="K19" s="10">
        <v>203212</v>
      </c>
      <c r="L19" s="10"/>
      <c r="M19" s="10">
        <v>27125</v>
      </c>
      <c r="N19" s="2"/>
      <c r="O19" s="10">
        <v>5796</v>
      </c>
      <c r="P19" s="2"/>
      <c r="Q19" s="10">
        <v>393</v>
      </c>
      <c r="R19" s="2"/>
      <c r="S19" s="10">
        <v>0</v>
      </c>
      <c r="T19" s="2"/>
      <c r="U19" s="10">
        <v>0</v>
      </c>
      <c r="V19" s="2"/>
      <c r="W19" s="10">
        <v>0</v>
      </c>
      <c r="X19" s="2"/>
      <c r="Y19" s="10">
        <v>0</v>
      </c>
      <c r="Z19" s="2"/>
      <c r="AA19" s="10">
        <v>0</v>
      </c>
      <c r="AB19" s="2"/>
      <c r="AC19" s="10">
        <v>0</v>
      </c>
      <c r="AD19" s="2"/>
      <c r="AE19" s="10">
        <v>0</v>
      </c>
      <c r="AF19" s="2"/>
      <c r="AG19" s="10">
        <f>ROUND(SUM(I19:AE19),5)</f>
        <v>258000</v>
      </c>
    </row>
    <row r="20" spans="1:33" ht="16.5" outlineLevel="3" thickBot="1">
      <c r="A20" s="16"/>
      <c r="B20" s="16"/>
      <c r="C20" s="16"/>
      <c r="D20" s="16"/>
      <c r="E20" s="16"/>
      <c r="F20" s="16"/>
      <c r="G20" s="16" t="s">
        <v>31</v>
      </c>
      <c r="H20" s="16"/>
      <c r="I20" s="11">
        <v>0</v>
      </c>
      <c r="J20" s="2"/>
      <c r="K20" s="11">
        <v>39676</v>
      </c>
      <c r="L20" s="11"/>
      <c r="M20" s="11">
        <v>51356</v>
      </c>
      <c r="N20" s="2"/>
      <c r="O20" s="11">
        <v>93235</v>
      </c>
      <c r="P20" s="2"/>
      <c r="Q20" s="11">
        <v>84781</v>
      </c>
      <c r="R20" s="2"/>
      <c r="S20" s="11">
        <v>22952</v>
      </c>
      <c r="T20" s="2"/>
      <c r="U20" s="11">
        <v>0</v>
      </c>
      <c r="V20" s="2"/>
      <c r="W20" s="11">
        <v>0</v>
      </c>
      <c r="X20" s="2"/>
      <c r="Y20" s="11">
        <v>0</v>
      </c>
      <c r="Z20" s="2"/>
      <c r="AA20" s="11">
        <v>0</v>
      </c>
      <c r="AB20" s="2"/>
      <c r="AC20" s="11">
        <v>0</v>
      </c>
      <c r="AD20" s="2"/>
      <c r="AE20" s="11">
        <v>0</v>
      </c>
      <c r="AF20" s="2"/>
      <c r="AG20" s="11">
        <f>ROUND(SUM(I20:AE20),5)</f>
        <v>292000</v>
      </c>
    </row>
    <row r="21" spans="1:33" outlineLevel="2">
      <c r="A21" s="16"/>
      <c r="B21" s="16"/>
      <c r="C21" s="16"/>
      <c r="D21" s="16"/>
      <c r="E21" s="16"/>
      <c r="F21" s="16" t="s">
        <v>32</v>
      </c>
      <c r="G21" s="16"/>
      <c r="H21" s="16"/>
      <c r="I21" s="10">
        <f>ROUND(SUM(I18:I20),5)</f>
        <v>21474</v>
      </c>
      <c r="J21" s="2"/>
      <c r="K21" s="10">
        <f>ROUND(SUM(K18:K20),5)</f>
        <v>242888</v>
      </c>
      <c r="L21" s="10"/>
      <c r="M21" s="10">
        <f>ROUND(SUM(M18:M20),5)</f>
        <v>78481</v>
      </c>
      <c r="N21" s="2"/>
      <c r="O21" s="10">
        <f>ROUND(SUM(O18:O20),5)</f>
        <v>99031</v>
      </c>
      <c r="P21" s="2"/>
      <c r="Q21" s="10">
        <f>ROUND(SUM(Q18:Q20),5)</f>
        <v>85174</v>
      </c>
      <c r="R21" s="2"/>
      <c r="S21" s="10">
        <f>ROUND(SUM(S18:S20),5)</f>
        <v>22952</v>
      </c>
      <c r="T21" s="2"/>
      <c r="U21" s="10">
        <f>ROUND(SUM(U18:U20),5)</f>
        <v>0</v>
      </c>
      <c r="V21" s="2"/>
      <c r="W21" s="10">
        <f>ROUND(SUM(W18:W20),5)</f>
        <v>0</v>
      </c>
      <c r="X21" s="2"/>
      <c r="Y21" s="10">
        <f>ROUND(SUM(Y18:Y20),5)</f>
        <v>0</v>
      </c>
      <c r="Z21" s="2"/>
      <c r="AA21" s="10">
        <f>ROUND(SUM(AA18:AA20),5)</f>
        <v>0</v>
      </c>
      <c r="AB21" s="2"/>
      <c r="AC21" s="10">
        <f>ROUND(SUM(AC18:AC20),5)</f>
        <v>0</v>
      </c>
      <c r="AD21" s="2"/>
      <c r="AE21" s="10">
        <f>ROUND(SUM(AE18:AE20),5)</f>
        <v>0</v>
      </c>
      <c r="AF21" s="2"/>
      <c r="AG21" s="10">
        <f>ROUND(SUM(I21:AE21),5)</f>
        <v>550000</v>
      </c>
    </row>
    <row r="22" spans="1:33" outlineLevel="2">
      <c r="A22" s="16"/>
      <c r="B22" s="16"/>
      <c r="C22" s="16"/>
      <c r="D22" s="16"/>
      <c r="E22" s="16"/>
      <c r="F22" s="16" t="s">
        <v>33</v>
      </c>
      <c r="G22" s="16"/>
      <c r="H22" s="16"/>
      <c r="I22" s="10">
        <v>4</v>
      </c>
      <c r="J22" s="2"/>
      <c r="K22" s="10">
        <v>13026</v>
      </c>
      <c r="L22" s="10"/>
      <c r="M22" s="10">
        <v>33677</v>
      </c>
      <c r="N22" s="2"/>
      <c r="O22" s="10">
        <v>53870</v>
      </c>
      <c r="P22" s="2"/>
      <c r="Q22" s="10">
        <v>62583</v>
      </c>
      <c r="R22" s="2"/>
      <c r="S22" s="10">
        <v>29088</v>
      </c>
      <c r="T22" s="2"/>
      <c r="U22" s="10">
        <v>5549</v>
      </c>
      <c r="V22" s="2"/>
      <c r="W22" s="10">
        <v>2981</v>
      </c>
      <c r="X22" s="2"/>
      <c r="Y22" s="10">
        <v>19222</v>
      </c>
      <c r="Z22" s="2"/>
      <c r="AA22" s="10">
        <v>0</v>
      </c>
      <c r="AB22" s="2"/>
      <c r="AC22" s="10">
        <v>0</v>
      </c>
      <c r="AD22" s="2"/>
      <c r="AE22" s="10">
        <v>0</v>
      </c>
      <c r="AF22" s="2"/>
      <c r="AG22" s="10">
        <f>ROUND(SUM(I22:AE22),5)</f>
        <v>220000</v>
      </c>
    </row>
    <row r="23" spans="1:33" outlineLevel="3">
      <c r="A23" s="16"/>
      <c r="B23" s="16"/>
      <c r="C23" s="16"/>
      <c r="D23" s="16"/>
      <c r="E23" s="16"/>
      <c r="F23" s="16" t="s">
        <v>34</v>
      </c>
      <c r="G23" s="16"/>
      <c r="H23" s="16"/>
      <c r="I23" s="10"/>
      <c r="J23" s="2"/>
      <c r="K23" s="10"/>
      <c r="L23" s="10"/>
      <c r="M23" s="10"/>
      <c r="N23" s="2"/>
      <c r="O23" s="10"/>
      <c r="P23" s="2"/>
      <c r="Q23" s="10"/>
      <c r="R23" s="2"/>
      <c r="S23" s="10"/>
      <c r="T23" s="2"/>
      <c r="U23" s="10"/>
      <c r="V23" s="2"/>
      <c r="W23" s="10"/>
      <c r="X23" s="2"/>
      <c r="Y23" s="10"/>
      <c r="Z23" s="2"/>
      <c r="AA23" s="10"/>
      <c r="AB23" s="2"/>
      <c r="AC23" s="10"/>
      <c r="AD23" s="2"/>
      <c r="AE23" s="10"/>
      <c r="AF23" s="2"/>
      <c r="AG23" s="10"/>
    </row>
    <row r="24" spans="1:33" outlineLevel="3">
      <c r="A24" s="16"/>
      <c r="B24" s="16"/>
      <c r="C24" s="16"/>
      <c r="D24" s="16"/>
      <c r="E24" s="16"/>
      <c r="F24" s="16"/>
      <c r="G24" s="16" t="s">
        <v>35</v>
      </c>
      <c r="H24" s="16"/>
      <c r="I24" s="10">
        <v>1413</v>
      </c>
      <c r="J24" s="2"/>
      <c r="K24" s="10">
        <v>10514</v>
      </c>
      <c r="L24" s="10"/>
      <c r="M24" s="10">
        <v>50937</v>
      </c>
      <c r="N24" s="2"/>
      <c r="O24" s="10">
        <v>59696</v>
      </c>
      <c r="P24" s="2"/>
      <c r="Q24" s="10">
        <v>51033</v>
      </c>
      <c r="R24" s="2"/>
      <c r="S24" s="10">
        <v>24762</v>
      </c>
      <c r="T24" s="2"/>
      <c r="U24" s="10">
        <v>17790</v>
      </c>
      <c r="V24" s="2"/>
      <c r="W24" s="10">
        <v>13813</v>
      </c>
      <c r="X24" s="2"/>
      <c r="Y24" s="10">
        <v>21861</v>
      </c>
      <c r="Z24" s="2"/>
      <c r="AA24" s="10">
        <v>9662</v>
      </c>
      <c r="AB24" s="2"/>
      <c r="AC24" s="10">
        <v>4037</v>
      </c>
      <c r="AD24" s="2"/>
      <c r="AE24" s="10">
        <v>4482</v>
      </c>
      <c r="AF24" s="2"/>
      <c r="AG24" s="10">
        <f t="shared" ref="AG24:AG33" si="1">ROUND(SUM(I24:AE24),5)</f>
        <v>270000</v>
      </c>
    </row>
    <row r="25" spans="1:33" outlineLevel="3">
      <c r="A25" s="16"/>
      <c r="B25" s="16"/>
      <c r="C25" s="16"/>
      <c r="D25" s="16"/>
      <c r="E25" s="16"/>
      <c r="F25" s="16"/>
      <c r="G25" s="16" t="s">
        <v>36</v>
      </c>
      <c r="H25" s="16"/>
      <c r="I25" s="10">
        <v>0</v>
      </c>
      <c r="J25" s="2"/>
      <c r="K25" s="10">
        <v>167</v>
      </c>
      <c r="L25" s="10"/>
      <c r="M25" s="10">
        <v>815</v>
      </c>
      <c r="N25" s="2"/>
      <c r="O25" s="10">
        <v>836</v>
      </c>
      <c r="P25" s="2"/>
      <c r="Q25" s="10">
        <v>648</v>
      </c>
      <c r="R25" s="2"/>
      <c r="S25" s="10">
        <v>1337</v>
      </c>
      <c r="T25" s="2"/>
      <c r="U25" s="10">
        <v>0</v>
      </c>
      <c r="V25" s="2"/>
      <c r="W25" s="10">
        <v>0</v>
      </c>
      <c r="X25" s="2"/>
      <c r="Y25" s="10">
        <v>0</v>
      </c>
      <c r="Z25" s="2"/>
      <c r="AA25" s="10">
        <v>0</v>
      </c>
      <c r="AB25" s="2"/>
      <c r="AC25" s="10">
        <v>0</v>
      </c>
      <c r="AD25" s="2"/>
      <c r="AE25" s="10">
        <v>1197</v>
      </c>
      <c r="AF25" s="2"/>
      <c r="AG25" s="10">
        <f t="shared" si="1"/>
        <v>5000</v>
      </c>
    </row>
    <row r="26" spans="1:33" outlineLevel="3">
      <c r="A26" s="16"/>
      <c r="B26" s="16"/>
      <c r="C26" s="16"/>
      <c r="D26" s="16"/>
      <c r="E26" s="16"/>
      <c r="F26" s="16"/>
      <c r="G26" s="16" t="s">
        <v>37</v>
      </c>
      <c r="H26" s="16"/>
      <c r="I26" s="10">
        <v>12329</v>
      </c>
      <c r="J26" s="2"/>
      <c r="K26" s="10">
        <v>5135</v>
      </c>
      <c r="L26" s="10"/>
      <c r="M26" s="10">
        <v>3860</v>
      </c>
      <c r="N26" s="2"/>
      <c r="O26" s="10">
        <v>1021</v>
      </c>
      <c r="P26" s="2"/>
      <c r="Q26" s="10">
        <v>1267</v>
      </c>
      <c r="R26" s="2"/>
      <c r="S26" s="10">
        <v>1398</v>
      </c>
      <c r="T26" s="2"/>
      <c r="U26" s="10">
        <v>1407</v>
      </c>
      <c r="V26" s="2"/>
      <c r="W26" s="10">
        <v>1384</v>
      </c>
      <c r="X26" s="2"/>
      <c r="Y26" s="10">
        <v>230</v>
      </c>
      <c r="Z26" s="2"/>
      <c r="AA26" s="10">
        <v>2063</v>
      </c>
      <c r="AB26" s="2"/>
      <c r="AC26" s="10">
        <v>1980</v>
      </c>
      <c r="AD26" s="2"/>
      <c r="AE26" s="10">
        <v>926</v>
      </c>
      <c r="AF26" s="2"/>
      <c r="AG26" s="10">
        <f t="shared" si="1"/>
        <v>33000</v>
      </c>
    </row>
    <row r="27" spans="1:33" outlineLevel="3">
      <c r="A27" s="16"/>
      <c r="B27" s="16"/>
      <c r="C27" s="16"/>
      <c r="D27" s="16"/>
      <c r="E27" s="16"/>
      <c r="F27" s="16"/>
      <c r="G27" s="16" t="s">
        <v>38</v>
      </c>
      <c r="H27" s="16"/>
      <c r="I27" s="10"/>
      <c r="J27" s="2"/>
      <c r="K27" s="10"/>
      <c r="L27" s="10"/>
      <c r="M27" s="10"/>
      <c r="N27" s="2"/>
      <c r="O27" s="10"/>
      <c r="P27" s="2"/>
      <c r="Q27" s="10"/>
      <c r="R27" s="2"/>
      <c r="S27" s="10"/>
      <c r="T27" s="2"/>
      <c r="U27" s="10"/>
      <c r="V27" s="2"/>
      <c r="W27" s="10"/>
      <c r="X27" s="2"/>
      <c r="Y27" s="10"/>
      <c r="Z27" s="2"/>
      <c r="AA27" s="10">
        <v>0</v>
      </c>
      <c r="AB27" s="2"/>
      <c r="AC27" s="10">
        <v>0</v>
      </c>
      <c r="AD27" s="2"/>
      <c r="AE27" s="10">
        <v>0</v>
      </c>
      <c r="AF27" s="2"/>
      <c r="AG27" s="10">
        <f t="shared" si="1"/>
        <v>0</v>
      </c>
    </row>
    <row r="28" spans="1:33" outlineLevel="3">
      <c r="A28" s="16"/>
      <c r="B28" s="16"/>
      <c r="C28" s="16"/>
      <c r="D28" s="16"/>
      <c r="E28" s="16"/>
      <c r="F28" s="16"/>
      <c r="G28" s="16" t="s">
        <v>39</v>
      </c>
      <c r="H28" s="16"/>
      <c r="I28" s="10">
        <v>1279</v>
      </c>
      <c r="J28" s="2"/>
      <c r="K28" s="10">
        <v>3733</v>
      </c>
      <c r="L28" s="10"/>
      <c r="M28" s="10">
        <v>14659</v>
      </c>
      <c r="N28" s="2"/>
      <c r="O28" s="10">
        <v>23050</v>
      </c>
      <c r="P28" s="2"/>
      <c r="Q28" s="10">
        <v>26587</v>
      </c>
      <c r="R28" s="2"/>
      <c r="S28" s="10">
        <v>19182</v>
      </c>
      <c r="T28" s="2"/>
      <c r="U28" s="10">
        <v>3173</v>
      </c>
      <c r="V28" s="2"/>
      <c r="W28" s="10">
        <v>2173</v>
      </c>
      <c r="X28" s="2"/>
      <c r="Y28" s="10">
        <v>1897</v>
      </c>
      <c r="Z28" s="2"/>
      <c r="AA28" s="10">
        <v>1358</v>
      </c>
      <c r="AB28" s="2"/>
      <c r="AC28" s="10">
        <v>1108</v>
      </c>
      <c r="AD28" s="2"/>
      <c r="AE28" s="10">
        <v>1801</v>
      </c>
      <c r="AF28" s="2"/>
      <c r="AG28" s="10">
        <f t="shared" si="1"/>
        <v>100000</v>
      </c>
    </row>
    <row r="29" spans="1:33" outlineLevel="3">
      <c r="A29" s="16"/>
      <c r="B29" s="16"/>
      <c r="C29" s="16"/>
      <c r="D29" s="16"/>
      <c r="E29" s="16"/>
      <c r="F29" s="16"/>
      <c r="G29" s="16" t="s">
        <v>40</v>
      </c>
      <c r="H29" s="16"/>
      <c r="I29" s="10">
        <v>1234</v>
      </c>
      <c r="J29" s="2"/>
      <c r="K29" s="10">
        <v>1138</v>
      </c>
      <c r="L29" s="10"/>
      <c r="M29" s="10">
        <v>3000</v>
      </c>
      <c r="N29" s="2"/>
      <c r="O29" s="10">
        <v>1686</v>
      </c>
      <c r="P29" s="2"/>
      <c r="Q29" s="10">
        <v>1000</v>
      </c>
      <c r="R29" s="2"/>
      <c r="S29" s="10">
        <v>3477</v>
      </c>
      <c r="T29" s="2"/>
      <c r="U29" s="10">
        <v>2700</v>
      </c>
      <c r="V29" s="2"/>
      <c r="W29" s="10">
        <v>1000</v>
      </c>
      <c r="X29" s="2"/>
      <c r="Y29" s="10">
        <v>1331</v>
      </c>
      <c r="Z29" s="2"/>
      <c r="AA29" s="10">
        <v>634</v>
      </c>
      <c r="AB29" s="2"/>
      <c r="AC29" s="10">
        <v>2800</v>
      </c>
      <c r="AD29" s="2"/>
      <c r="AE29" s="10">
        <v>2000</v>
      </c>
      <c r="AF29" s="2"/>
      <c r="AG29" s="10">
        <f t="shared" si="1"/>
        <v>22000</v>
      </c>
    </row>
    <row r="30" spans="1:33" outlineLevel="3">
      <c r="A30" s="16"/>
      <c r="B30" s="16"/>
      <c r="C30" s="16"/>
      <c r="D30" s="16"/>
      <c r="E30" s="16"/>
      <c r="F30" s="16"/>
      <c r="G30" s="16" t="s">
        <v>41</v>
      </c>
      <c r="H30" s="16"/>
      <c r="I30" s="10">
        <v>257</v>
      </c>
      <c r="J30" s="2"/>
      <c r="K30" s="10">
        <v>342</v>
      </c>
      <c r="L30" s="10"/>
      <c r="M30" s="10">
        <v>380</v>
      </c>
      <c r="N30" s="2"/>
      <c r="O30" s="10">
        <v>428</v>
      </c>
      <c r="P30" s="2"/>
      <c r="Q30" s="10">
        <v>430</v>
      </c>
      <c r="R30" s="2"/>
      <c r="S30" s="10">
        <v>941</v>
      </c>
      <c r="T30" s="2"/>
      <c r="U30" s="10">
        <v>171</v>
      </c>
      <c r="V30" s="2"/>
      <c r="W30" s="10">
        <v>513</v>
      </c>
      <c r="X30" s="2"/>
      <c r="Y30" s="10">
        <v>770</v>
      </c>
      <c r="Z30" s="2"/>
      <c r="AA30" s="10">
        <v>257</v>
      </c>
      <c r="AB30" s="2"/>
      <c r="AC30" s="10">
        <v>511</v>
      </c>
      <c r="AD30" s="2"/>
      <c r="AE30" s="10">
        <v>0</v>
      </c>
      <c r="AF30" s="2"/>
      <c r="AG30" s="10">
        <f t="shared" si="1"/>
        <v>5000</v>
      </c>
    </row>
    <row r="31" spans="1:33" ht="16.5" outlineLevel="3" thickBot="1">
      <c r="A31" s="16"/>
      <c r="B31" s="16"/>
      <c r="C31" s="16"/>
      <c r="D31" s="16"/>
      <c r="E31" s="16"/>
      <c r="F31" s="16"/>
      <c r="G31" s="16" t="s">
        <v>42</v>
      </c>
      <c r="H31" s="16"/>
      <c r="I31" s="11">
        <v>0</v>
      </c>
      <c r="J31" s="2"/>
      <c r="K31" s="11">
        <v>119</v>
      </c>
      <c r="L31" s="11"/>
      <c r="M31" s="11">
        <v>11</v>
      </c>
      <c r="N31" s="2"/>
      <c r="O31" s="11">
        <v>35</v>
      </c>
      <c r="P31" s="2"/>
      <c r="Q31" s="11">
        <v>262</v>
      </c>
      <c r="R31" s="2"/>
      <c r="S31" s="11">
        <v>389</v>
      </c>
      <c r="T31" s="2"/>
      <c r="U31" s="11">
        <v>348</v>
      </c>
      <c r="V31" s="2"/>
      <c r="W31" s="11">
        <v>59</v>
      </c>
      <c r="X31" s="2"/>
      <c r="Y31" s="11">
        <v>534</v>
      </c>
      <c r="Z31" s="2"/>
      <c r="AA31" s="11">
        <v>48</v>
      </c>
      <c r="AB31" s="2"/>
      <c r="AC31" s="11">
        <v>184</v>
      </c>
      <c r="AD31" s="2"/>
      <c r="AE31" s="11">
        <v>11</v>
      </c>
      <c r="AF31" s="2"/>
      <c r="AG31" s="11">
        <f t="shared" si="1"/>
        <v>2000</v>
      </c>
    </row>
    <row r="32" spans="1:33" outlineLevel="2">
      <c r="A32" s="16"/>
      <c r="B32" s="16"/>
      <c r="C32" s="16"/>
      <c r="D32" s="16"/>
      <c r="E32" s="16"/>
      <c r="F32" s="16" t="s">
        <v>43</v>
      </c>
      <c r="G32" s="16"/>
      <c r="H32" s="16"/>
      <c r="I32" s="10">
        <f>ROUND(SUM(I23:I31),5)</f>
        <v>16512</v>
      </c>
      <c r="J32" s="2"/>
      <c r="K32" s="10">
        <f>ROUND(SUM(K23:K31),5)</f>
        <v>21148</v>
      </c>
      <c r="L32" s="10"/>
      <c r="M32" s="10">
        <f>ROUND(SUM(M23:M31),5)</f>
        <v>73662</v>
      </c>
      <c r="N32" s="2"/>
      <c r="O32" s="10">
        <f>ROUND(SUM(O23:O31),5)</f>
        <v>86752</v>
      </c>
      <c r="P32" s="2"/>
      <c r="Q32" s="10">
        <f>ROUND(SUM(Q23:Q31),5)</f>
        <v>81227</v>
      </c>
      <c r="R32" s="2"/>
      <c r="S32" s="10">
        <f>ROUND(SUM(S23:S31),5)</f>
        <v>51486</v>
      </c>
      <c r="T32" s="2"/>
      <c r="U32" s="10">
        <f>ROUND(SUM(U23:U31),5)</f>
        <v>25589</v>
      </c>
      <c r="V32" s="2"/>
      <c r="W32" s="10">
        <f>ROUND(SUM(W23:W31),5)</f>
        <v>18942</v>
      </c>
      <c r="X32" s="2"/>
      <c r="Y32" s="10">
        <f>ROUND(SUM(Y23:Y31),5)</f>
        <v>26623</v>
      </c>
      <c r="Z32" s="2"/>
      <c r="AA32" s="10">
        <f>ROUND(SUM(AA23:AA31),5)</f>
        <v>14022</v>
      </c>
      <c r="AB32" s="2"/>
      <c r="AC32" s="10">
        <f>ROUND(SUM(AC23:AC31),5)</f>
        <v>10620</v>
      </c>
      <c r="AD32" s="2"/>
      <c r="AE32" s="10">
        <f>ROUND(SUM(AE23:AE31),5)</f>
        <v>10417</v>
      </c>
      <c r="AF32" s="2"/>
      <c r="AG32" s="10">
        <f t="shared" si="1"/>
        <v>437000</v>
      </c>
    </row>
    <row r="33" spans="1:33" outlineLevel="2">
      <c r="A33" s="16"/>
      <c r="B33" s="16"/>
      <c r="C33" s="16"/>
      <c r="D33" s="16"/>
      <c r="E33" s="16"/>
      <c r="F33" s="16" t="s">
        <v>44</v>
      </c>
      <c r="G33" s="16"/>
      <c r="H33" s="16"/>
      <c r="I33" s="10">
        <v>19708</v>
      </c>
      <c r="J33" s="2"/>
      <c r="K33" s="10">
        <v>31877</v>
      </c>
      <c r="L33" s="10"/>
      <c r="M33" s="10">
        <v>8558</v>
      </c>
      <c r="N33" s="2"/>
      <c r="O33" s="10">
        <v>5883</v>
      </c>
      <c r="P33" s="2"/>
      <c r="Q33" s="10">
        <v>10741</v>
      </c>
      <c r="R33" s="2"/>
      <c r="S33" s="10">
        <v>21520</v>
      </c>
      <c r="T33" s="2"/>
      <c r="U33" s="10">
        <v>51830</v>
      </c>
      <c r="V33" s="2"/>
      <c r="W33" s="10">
        <v>36156</v>
      </c>
      <c r="X33" s="2"/>
      <c r="Y33" s="10">
        <v>19521</v>
      </c>
      <c r="Z33" s="2"/>
      <c r="AA33" s="10">
        <v>29409</v>
      </c>
      <c r="AB33" s="2"/>
      <c r="AC33" s="10">
        <v>16920</v>
      </c>
      <c r="AD33" s="2"/>
      <c r="AE33" s="10">
        <v>10877</v>
      </c>
      <c r="AF33" s="2"/>
      <c r="AG33" s="10">
        <f t="shared" si="1"/>
        <v>263000</v>
      </c>
    </row>
    <row r="34" spans="1:33" outlineLevel="3">
      <c r="A34" s="16"/>
      <c r="B34" s="16"/>
      <c r="C34" s="16"/>
      <c r="D34" s="16"/>
      <c r="E34" s="16"/>
      <c r="F34" s="16" t="s">
        <v>45</v>
      </c>
      <c r="G34" s="16"/>
      <c r="H34" s="16"/>
      <c r="I34" s="10"/>
      <c r="J34" s="2"/>
      <c r="K34" s="10"/>
      <c r="L34" s="10"/>
      <c r="M34" s="10"/>
      <c r="N34" s="2"/>
      <c r="O34" s="10"/>
      <c r="P34" s="2"/>
      <c r="Q34" s="10"/>
      <c r="R34" s="2"/>
      <c r="S34" s="10"/>
      <c r="T34" s="2"/>
      <c r="U34" s="10"/>
      <c r="V34" s="2"/>
      <c r="W34" s="10"/>
      <c r="X34" s="2"/>
      <c r="Y34" s="10"/>
      <c r="Z34" s="2"/>
      <c r="AA34" s="10"/>
      <c r="AB34" s="2"/>
      <c r="AC34" s="10"/>
      <c r="AD34" s="2"/>
      <c r="AE34" s="10"/>
      <c r="AF34" s="2"/>
      <c r="AG34" s="10"/>
    </row>
    <row r="35" spans="1:33" outlineLevel="3">
      <c r="A35" s="16"/>
      <c r="B35" s="16"/>
      <c r="C35" s="16"/>
      <c r="D35" s="16"/>
      <c r="E35" s="16"/>
      <c r="F35" s="16"/>
      <c r="G35" s="16" t="s">
        <v>46</v>
      </c>
      <c r="H35" s="16"/>
      <c r="I35" s="10">
        <v>150</v>
      </c>
      <c r="J35" s="2"/>
      <c r="K35" s="10">
        <v>150</v>
      </c>
      <c r="L35" s="10"/>
      <c r="M35" s="10">
        <v>150</v>
      </c>
      <c r="N35" s="2"/>
      <c r="O35" s="10">
        <v>150</v>
      </c>
      <c r="P35" s="2"/>
      <c r="Q35" s="10">
        <v>0</v>
      </c>
      <c r="R35" s="2"/>
      <c r="S35" s="10">
        <v>225</v>
      </c>
      <c r="T35" s="2"/>
      <c r="U35" s="10">
        <v>225</v>
      </c>
      <c r="V35" s="2"/>
      <c r="W35" s="10">
        <v>225</v>
      </c>
      <c r="X35" s="2"/>
      <c r="Y35" s="10">
        <v>225</v>
      </c>
      <c r="Z35" s="2"/>
      <c r="AA35" s="10">
        <v>175</v>
      </c>
      <c r="AB35" s="2"/>
      <c r="AC35" s="10">
        <v>175</v>
      </c>
      <c r="AD35" s="2"/>
      <c r="AE35" s="10">
        <v>150</v>
      </c>
      <c r="AF35" s="2"/>
      <c r="AG35" s="10">
        <f>ROUND(SUM(I35:AE35),5)</f>
        <v>2000</v>
      </c>
    </row>
    <row r="36" spans="1:33" outlineLevel="3">
      <c r="A36" s="16"/>
      <c r="B36" s="16"/>
      <c r="C36" s="16"/>
      <c r="D36" s="16"/>
      <c r="E36" s="16"/>
      <c r="F36" s="16"/>
      <c r="G36" s="16" t="s">
        <v>47</v>
      </c>
      <c r="H36" s="16"/>
      <c r="I36" s="10">
        <v>0</v>
      </c>
      <c r="J36" s="2"/>
      <c r="K36" s="10">
        <v>0</v>
      </c>
      <c r="L36" s="10"/>
      <c r="M36" s="10">
        <v>0</v>
      </c>
      <c r="N36" s="2"/>
      <c r="O36" s="10">
        <v>763</v>
      </c>
      <c r="P36" s="2"/>
      <c r="Q36" s="10">
        <v>0</v>
      </c>
      <c r="R36" s="2"/>
      <c r="S36" s="10">
        <v>0</v>
      </c>
      <c r="T36" s="2"/>
      <c r="U36" s="10">
        <v>237</v>
      </c>
      <c r="V36" s="2"/>
      <c r="W36" s="10">
        <v>0</v>
      </c>
      <c r="X36" s="2"/>
      <c r="Y36" s="10">
        <v>0</v>
      </c>
      <c r="Z36" s="2"/>
      <c r="AA36" s="10">
        <v>0</v>
      </c>
      <c r="AB36" s="2"/>
      <c r="AC36" s="10">
        <v>0</v>
      </c>
      <c r="AD36" s="2"/>
      <c r="AE36" s="10">
        <v>0</v>
      </c>
      <c r="AF36" s="2"/>
      <c r="AG36" s="10">
        <f>ROUND(SUM(I36:AE36),5)</f>
        <v>1000</v>
      </c>
    </row>
    <row r="37" spans="1:33" outlineLevel="3">
      <c r="A37" s="16"/>
      <c r="B37" s="16"/>
      <c r="C37" s="16"/>
      <c r="D37" s="16"/>
      <c r="E37" s="16"/>
      <c r="F37" s="16"/>
      <c r="G37" s="16" t="s">
        <v>48</v>
      </c>
      <c r="H37" s="16"/>
      <c r="I37" s="10">
        <v>1087</v>
      </c>
      <c r="J37" s="2"/>
      <c r="K37" s="10">
        <v>6410</v>
      </c>
      <c r="L37" s="10"/>
      <c r="M37" s="10">
        <v>7911</v>
      </c>
      <c r="N37" s="2"/>
      <c r="O37" s="10">
        <v>6381</v>
      </c>
      <c r="P37" s="2"/>
      <c r="Q37" s="10">
        <v>4344</v>
      </c>
      <c r="R37" s="2"/>
      <c r="S37" s="10">
        <v>5151</v>
      </c>
      <c r="T37" s="2"/>
      <c r="U37" s="10">
        <v>1133</v>
      </c>
      <c r="V37" s="2"/>
      <c r="W37" s="10">
        <v>712</v>
      </c>
      <c r="X37" s="2"/>
      <c r="Y37" s="10">
        <v>560</v>
      </c>
      <c r="Z37" s="2"/>
      <c r="AA37" s="10">
        <v>0</v>
      </c>
      <c r="AB37" s="2"/>
      <c r="AC37" s="10">
        <v>190</v>
      </c>
      <c r="AD37" s="2"/>
      <c r="AE37" s="10">
        <v>121</v>
      </c>
      <c r="AF37" s="2"/>
      <c r="AG37" s="10">
        <f>ROUND(SUM(I37:AE37),5)</f>
        <v>34000</v>
      </c>
    </row>
    <row r="38" spans="1:33" ht="16.5" outlineLevel="3" thickBot="1">
      <c r="A38" s="16"/>
      <c r="B38" s="16"/>
      <c r="C38" s="16"/>
      <c r="D38" s="16"/>
      <c r="E38" s="16"/>
      <c r="F38" s="16"/>
      <c r="G38" s="16" t="s">
        <v>49</v>
      </c>
      <c r="H38" s="16"/>
      <c r="I38" s="11"/>
      <c r="J38" s="2"/>
      <c r="K38" s="11"/>
      <c r="L38" s="11"/>
      <c r="M38" s="11"/>
      <c r="N38" s="2"/>
      <c r="O38" s="11"/>
      <c r="P38" s="2"/>
      <c r="Q38" s="11"/>
      <c r="R38" s="2"/>
      <c r="S38" s="11"/>
      <c r="T38" s="2"/>
      <c r="U38" s="11"/>
      <c r="V38" s="2"/>
      <c r="W38" s="11"/>
      <c r="X38" s="2"/>
      <c r="Y38" s="11"/>
      <c r="Z38" s="2"/>
      <c r="AA38" s="11">
        <v>0</v>
      </c>
      <c r="AB38" s="2"/>
      <c r="AC38" s="11">
        <v>0</v>
      </c>
      <c r="AD38" s="2"/>
      <c r="AE38" s="11">
        <v>0</v>
      </c>
      <c r="AF38" s="2"/>
      <c r="AG38" s="11">
        <f>ROUND(SUM(I38:AE38),5)</f>
        <v>0</v>
      </c>
    </row>
    <row r="39" spans="1:33" outlineLevel="2">
      <c r="A39" s="16"/>
      <c r="B39" s="16"/>
      <c r="C39" s="16"/>
      <c r="D39" s="16"/>
      <c r="E39" s="16"/>
      <c r="F39" s="16" t="s">
        <v>50</v>
      </c>
      <c r="G39" s="16"/>
      <c r="H39" s="16"/>
      <c r="I39" s="10">
        <f>ROUND(SUM(I34:I38),5)</f>
        <v>1237</v>
      </c>
      <c r="J39" s="2"/>
      <c r="K39" s="10">
        <f>ROUND(SUM(K34:K38),5)</f>
        <v>6560</v>
      </c>
      <c r="L39" s="10"/>
      <c r="M39" s="10">
        <f>ROUND(SUM(M34:M38),5)</f>
        <v>8061</v>
      </c>
      <c r="N39" s="2"/>
      <c r="O39" s="10">
        <f>ROUND(SUM(O34:O38),5)</f>
        <v>7294</v>
      </c>
      <c r="P39" s="2"/>
      <c r="Q39" s="10">
        <f>ROUND(SUM(Q34:Q38),5)</f>
        <v>4344</v>
      </c>
      <c r="R39" s="2"/>
      <c r="S39" s="10">
        <f>ROUND(SUM(S34:S38),5)</f>
        <v>5376</v>
      </c>
      <c r="T39" s="2"/>
      <c r="U39" s="10">
        <f>ROUND(SUM(U34:U38),5)</f>
        <v>1595</v>
      </c>
      <c r="V39" s="2"/>
      <c r="W39" s="10">
        <f>ROUND(SUM(W34:W38),5)</f>
        <v>937</v>
      </c>
      <c r="X39" s="2"/>
      <c r="Y39" s="10">
        <f>ROUND(SUM(Y34:Y38),5)</f>
        <v>785</v>
      </c>
      <c r="Z39" s="2"/>
      <c r="AA39" s="10">
        <f>ROUND(SUM(AA34:AA38),5)</f>
        <v>175</v>
      </c>
      <c r="AB39" s="2"/>
      <c r="AC39" s="10">
        <f>ROUND(SUM(AC34:AC38),5)</f>
        <v>365</v>
      </c>
      <c r="AD39" s="2"/>
      <c r="AE39" s="10">
        <f>ROUND(SUM(AE34:AE38),5)</f>
        <v>271</v>
      </c>
      <c r="AF39" s="2"/>
      <c r="AG39" s="10">
        <f>ROUND(SUM(I39:AE39),5)</f>
        <v>37000</v>
      </c>
    </row>
    <row r="40" spans="1:33" outlineLevel="3">
      <c r="A40" s="16"/>
      <c r="B40" s="16"/>
      <c r="C40" s="16"/>
      <c r="D40" s="16"/>
      <c r="E40" s="16"/>
      <c r="F40" s="16" t="s">
        <v>51</v>
      </c>
      <c r="G40" s="16"/>
      <c r="H40" s="16"/>
      <c r="I40" s="10"/>
      <c r="J40" s="2"/>
      <c r="K40" s="10"/>
      <c r="L40" s="10"/>
      <c r="M40" s="10"/>
      <c r="N40" s="2"/>
      <c r="O40" s="10"/>
      <c r="P40" s="2"/>
      <c r="Q40" s="10"/>
      <c r="R40" s="2"/>
      <c r="S40" s="10"/>
      <c r="T40" s="2"/>
      <c r="U40" s="10"/>
      <c r="V40" s="2"/>
      <c r="W40" s="10"/>
      <c r="X40" s="2"/>
      <c r="Y40" s="10"/>
      <c r="Z40" s="2"/>
      <c r="AA40" s="10"/>
      <c r="AB40" s="2"/>
      <c r="AC40" s="10"/>
      <c r="AD40" s="2"/>
      <c r="AE40" s="10"/>
      <c r="AF40" s="2"/>
      <c r="AG40" s="10"/>
    </row>
    <row r="41" spans="1:33" outlineLevel="3">
      <c r="A41" s="16"/>
      <c r="B41" s="16"/>
      <c r="C41" s="16"/>
      <c r="D41" s="16"/>
      <c r="E41" s="16"/>
      <c r="F41" s="16"/>
      <c r="G41" s="16" t="s">
        <v>52</v>
      </c>
      <c r="H41" s="16"/>
      <c r="I41" s="10"/>
      <c r="J41" s="2"/>
      <c r="K41" s="10"/>
      <c r="L41" s="10"/>
      <c r="M41" s="10"/>
      <c r="N41" s="2"/>
      <c r="O41" s="10"/>
      <c r="P41" s="2"/>
      <c r="Q41" s="10"/>
      <c r="R41" s="2"/>
      <c r="S41" s="10"/>
      <c r="T41" s="2"/>
      <c r="U41" s="10"/>
      <c r="V41" s="2"/>
      <c r="W41" s="10"/>
      <c r="X41" s="2"/>
      <c r="Y41" s="10"/>
      <c r="Z41" s="2"/>
      <c r="AA41" s="10">
        <v>0</v>
      </c>
      <c r="AB41" s="2"/>
      <c r="AC41" s="10">
        <v>0</v>
      </c>
      <c r="AD41" s="2"/>
      <c r="AE41" s="10">
        <v>0</v>
      </c>
      <c r="AF41" s="2"/>
      <c r="AG41" s="10">
        <f t="shared" ref="AG41:AG48" si="2">ROUND(SUM(I41:AE41),5)</f>
        <v>0</v>
      </c>
    </row>
    <row r="42" spans="1:33" outlineLevel="3">
      <c r="A42" s="16"/>
      <c r="B42" s="16"/>
      <c r="C42" s="16"/>
      <c r="D42" s="16"/>
      <c r="E42" s="16"/>
      <c r="F42" s="16"/>
      <c r="G42" s="16" t="s">
        <v>53</v>
      </c>
      <c r="H42" s="16"/>
      <c r="I42" s="10"/>
      <c r="J42" s="2"/>
      <c r="K42" s="10"/>
      <c r="L42" s="10"/>
      <c r="M42" s="10"/>
      <c r="N42" s="2"/>
      <c r="O42" s="10"/>
      <c r="P42" s="2"/>
      <c r="Q42" s="10"/>
      <c r="R42" s="2"/>
      <c r="S42" s="10"/>
      <c r="T42" s="2"/>
      <c r="U42" s="10"/>
      <c r="V42" s="2"/>
      <c r="W42" s="10"/>
      <c r="X42" s="2"/>
      <c r="Y42" s="10"/>
      <c r="Z42" s="2"/>
      <c r="AA42" s="10">
        <v>0</v>
      </c>
      <c r="AB42" s="2"/>
      <c r="AC42" s="10">
        <v>0</v>
      </c>
      <c r="AD42" s="2"/>
      <c r="AE42" s="10">
        <v>0</v>
      </c>
      <c r="AF42" s="2"/>
      <c r="AG42" s="10">
        <f t="shared" si="2"/>
        <v>0</v>
      </c>
    </row>
    <row r="43" spans="1:33" outlineLevel="3">
      <c r="A43" s="16"/>
      <c r="B43" s="16"/>
      <c r="C43" s="16"/>
      <c r="D43" s="16"/>
      <c r="E43" s="16"/>
      <c r="F43" s="16"/>
      <c r="G43" s="16" t="s">
        <v>54</v>
      </c>
      <c r="H43" s="16"/>
      <c r="I43" s="10"/>
      <c r="J43" s="2"/>
      <c r="K43" s="10"/>
      <c r="L43" s="10"/>
      <c r="M43" s="10"/>
      <c r="N43" s="2"/>
      <c r="O43" s="10"/>
      <c r="P43" s="2"/>
      <c r="Q43" s="10"/>
      <c r="R43" s="2"/>
      <c r="S43" s="10"/>
      <c r="T43" s="2"/>
      <c r="U43" s="10"/>
      <c r="V43" s="2"/>
      <c r="W43" s="10"/>
      <c r="X43" s="2"/>
      <c r="Y43" s="10"/>
      <c r="Z43" s="2"/>
      <c r="AA43" s="10">
        <v>0</v>
      </c>
      <c r="AB43" s="2"/>
      <c r="AC43" s="10">
        <v>0</v>
      </c>
      <c r="AD43" s="2"/>
      <c r="AE43" s="10">
        <v>0</v>
      </c>
      <c r="AF43" s="2"/>
      <c r="AG43" s="10">
        <f t="shared" si="2"/>
        <v>0</v>
      </c>
    </row>
    <row r="44" spans="1:33" ht="16.5" outlineLevel="2" thickBot="1">
      <c r="A44" s="16"/>
      <c r="B44" s="16"/>
      <c r="C44" s="16"/>
      <c r="D44" s="16"/>
      <c r="E44" s="16"/>
      <c r="F44" s="16" t="s">
        <v>55</v>
      </c>
      <c r="G44" s="16"/>
      <c r="H44" s="16"/>
      <c r="I44" s="11"/>
      <c r="J44" s="2"/>
      <c r="K44" s="11"/>
      <c r="L44" s="11"/>
      <c r="M44" s="11"/>
      <c r="N44" s="2"/>
      <c r="O44" s="11"/>
      <c r="P44" s="2"/>
      <c r="Q44" s="11"/>
      <c r="R44" s="2"/>
      <c r="S44" s="11"/>
      <c r="T44" s="2"/>
      <c r="U44" s="11"/>
      <c r="V44" s="2"/>
      <c r="W44" s="11"/>
      <c r="X44" s="2"/>
      <c r="Y44" s="11"/>
      <c r="Z44" s="2"/>
      <c r="AA44" s="11">
        <f>ROUND(SUM(AA40:AA43),5)</f>
        <v>0</v>
      </c>
      <c r="AB44" s="2"/>
      <c r="AC44" s="11">
        <f>ROUND(SUM(AC40:AC43),5)</f>
        <v>0</v>
      </c>
      <c r="AD44" s="2"/>
      <c r="AE44" s="11">
        <f>ROUND(SUM(AE40:AE43),5)</f>
        <v>0</v>
      </c>
      <c r="AF44" s="2"/>
      <c r="AG44" s="11">
        <f t="shared" si="2"/>
        <v>0</v>
      </c>
    </row>
    <row r="45" spans="1:33" outlineLevel="1">
      <c r="A45" s="16"/>
      <c r="B45" s="16"/>
      <c r="C45" s="16"/>
      <c r="D45" s="16"/>
      <c r="E45" s="16" t="s">
        <v>56</v>
      </c>
      <c r="F45" s="16"/>
      <c r="G45" s="16"/>
      <c r="H45" s="16"/>
      <c r="I45" s="10">
        <f>ROUND(SUM(I5:I7)+SUM(I13:I17)+SUM(I21:I22)+SUM(I32:I33)+I39+I44,5)</f>
        <v>121277</v>
      </c>
      <c r="J45" s="2"/>
      <c r="K45" s="10">
        <f>ROUND(SUM(K5:K7)+SUM(K13:K17)+SUM(K21:K22)+SUM(K32:K33)+K39+K44,5)</f>
        <v>429856</v>
      </c>
      <c r="L45" s="10"/>
      <c r="M45" s="10">
        <f>ROUND(SUM(M5:M7)+SUM(M13:M17)+SUM(M21:M22)+SUM(M32:M33)+M39+M44,5)</f>
        <v>294772</v>
      </c>
      <c r="N45" s="2"/>
      <c r="O45" s="10">
        <f>ROUND(SUM(O5:O7)+SUM(O13:O17)+SUM(O21:O22)+SUM(O32:O33)+O39+O44,5)</f>
        <v>337201</v>
      </c>
      <c r="P45" s="2"/>
      <c r="Q45" s="10">
        <f>ROUND(SUM(Q5:Q7)+SUM(Q13:Q17)+SUM(Q21:Q22)+SUM(Q32:Q33)+Q39+Q44,5)</f>
        <v>355002</v>
      </c>
      <c r="R45" s="2"/>
      <c r="S45" s="10">
        <f>ROUND(SUM(S5:S7)+SUM(S13:S17)+SUM(S21:S22)+SUM(S32:S33)+S39+S44,5)</f>
        <v>190185</v>
      </c>
      <c r="T45" s="2"/>
      <c r="U45" s="10">
        <f>ROUND(SUM(U5:U7)+SUM(U13:U17)+SUM(U21:U22)+SUM(U32:U33)+U39+U44,5)</f>
        <v>489939</v>
      </c>
      <c r="V45" s="2"/>
      <c r="W45" s="10">
        <f>ROUND(SUM(W5:W7)+SUM(W13:W17)+SUM(W21:W22)+SUM(W32:W33)+W39+W44,5)</f>
        <v>120354</v>
      </c>
      <c r="X45" s="2"/>
      <c r="Y45" s="10">
        <f>ROUND(SUM(Y5:Y7)+SUM(Y13:Y17)+SUM(Y21:Y22)+SUM(Y32:Y33)+Y39+Y44,5)</f>
        <v>116301</v>
      </c>
      <c r="Z45" s="2"/>
      <c r="AA45" s="10">
        <f>ROUND(SUM(AA5:AA7)+SUM(AA13:AA17)+SUM(AA21:AA22)+SUM(AA32:AA33)+AA39+AA44,5)</f>
        <v>106249</v>
      </c>
      <c r="AB45" s="2"/>
      <c r="AC45" s="10">
        <f>ROUND(SUM(AC5:AC7)+SUM(AC13:AC17)+SUM(AC21:AC22)+SUM(AC32:AC33)+AC39+AC44,5)</f>
        <v>118660</v>
      </c>
      <c r="AD45" s="2"/>
      <c r="AE45" s="10">
        <f>ROUND(SUM(AE5:AE7)+SUM(AE13:AE17)+SUM(AE21:AE22)+SUM(AE32:AE33)+AE39+AE44,5)</f>
        <v>234204</v>
      </c>
      <c r="AF45" s="2"/>
      <c r="AG45" s="10">
        <f t="shared" si="2"/>
        <v>2914000</v>
      </c>
    </row>
    <row r="46" spans="1:33" ht="16.5" outlineLevel="1" thickBot="1">
      <c r="A46" s="16"/>
      <c r="B46" s="16"/>
      <c r="C46" s="16"/>
      <c r="D46" s="16"/>
      <c r="E46" s="16" t="s">
        <v>57</v>
      </c>
      <c r="F46" s="16"/>
      <c r="G46" s="16"/>
      <c r="H46" s="16"/>
      <c r="I46" s="12"/>
      <c r="J46" s="2"/>
      <c r="K46" s="12"/>
      <c r="L46" s="12"/>
      <c r="M46" s="12"/>
      <c r="N46" s="2"/>
      <c r="O46" s="12"/>
      <c r="P46" s="2"/>
      <c r="Q46" s="12"/>
      <c r="R46" s="2"/>
      <c r="S46" s="12"/>
      <c r="T46" s="2"/>
      <c r="U46" s="12"/>
      <c r="V46" s="2"/>
      <c r="W46" s="12"/>
      <c r="X46" s="2"/>
      <c r="Y46" s="12"/>
      <c r="Z46" s="2"/>
      <c r="AA46" s="12">
        <v>0</v>
      </c>
      <c r="AB46" s="2"/>
      <c r="AC46" s="12">
        <v>0</v>
      </c>
      <c r="AD46" s="2"/>
      <c r="AE46" s="12">
        <v>0</v>
      </c>
      <c r="AF46" s="2"/>
      <c r="AG46" s="12">
        <f t="shared" si="2"/>
        <v>0</v>
      </c>
    </row>
    <row r="47" spans="1:33" ht="16.5" thickBot="1">
      <c r="A47" s="16"/>
      <c r="B47" s="16"/>
      <c r="C47" s="16"/>
      <c r="D47" s="16" t="s">
        <v>58</v>
      </c>
      <c r="E47" s="16"/>
      <c r="F47" s="16"/>
      <c r="G47" s="16"/>
      <c r="H47" s="16"/>
      <c r="I47" s="13">
        <f>ROUND(I4+SUM(I45:I46),5)</f>
        <v>121277</v>
      </c>
      <c r="J47" s="2"/>
      <c r="K47" s="13">
        <f>ROUND(K4+SUM(K45:K46),5)</f>
        <v>429856</v>
      </c>
      <c r="L47" s="13"/>
      <c r="M47" s="13">
        <f>ROUND(M4+SUM(M45:M46),5)</f>
        <v>294772</v>
      </c>
      <c r="N47" s="2"/>
      <c r="O47" s="13">
        <f>ROUND(O4+SUM(O45:O46),5)</f>
        <v>337201</v>
      </c>
      <c r="P47" s="2"/>
      <c r="Q47" s="13">
        <f>ROUND(Q4+SUM(Q45:Q46),5)</f>
        <v>355002</v>
      </c>
      <c r="R47" s="2"/>
      <c r="S47" s="13">
        <f>ROUND(S4+SUM(S45:S46),5)</f>
        <v>190185</v>
      </c>
      <c r="T47" s="2"/>
      <c r="U47" s="13">
        <f>ROUND(U4+SUM(U45:U46),5)</f>
        <v>489939</v>
      </c>
      <c r="V47" s="2"/>
      <c r="W47" s="13">
        <f>ROUND(W4+SUM(W45:W46),5)</f>
        <v>120354</v>
      </c>
      <c r="X47" s="2"/>
      <c r="Y47" s="13">
        <f>ROUND(Y4+SUM(Y45:Y46),5)</f>
        <v>116301</v>
      </c>
      <c r="Z47" s="2"/>
      <c r="AA47" s="13">
        <f>ROUND(AA4+SUM(AA45:AA46),5)</f>
        <v>106249</v>
      </c>
      <c r="AB47" s="2"/>
      <c r="AC47" s="13">
        <f>ROUND(AC4+SUM(AC45:AC46),5)</f>
        <v>118660</v>
      </c>
      <c r="AD47" s="2"/>
      <c r="AE47" s="13">
        <f>ROUND(AE4+SUM(AE45:AE46),5)</f>
        <v>234204</v>
      </c>
      <c r="AF47" s="2"/>
      <c r="AG47" s="13">
        <f t="shared" si="2"/>
        <v>2914000</v>
      </c>
    </row>
    <row r="48" spans="1:33">
      <c r="A48" s="16"/>
      <c r="B48" s="16"/>
      <c r="C48" s="19" t="s">
        <v>59</v>
      </c>
      <c r="D48" s="19"/>
      <c r="E48" s="19"/>
      <c r="F48" s="19"/>
      <c r="G48" s="19"/>
      <c r="H48" s="19"/>
      <c r="I48" s="20">
        <f>I47</f>
        <v>121277</v>
      </c>
      <c r="J48" s="21"/>
      <c r="K48" s="20">
        <f>K47</f>
        <v>429856</v>
      </c>
      <c r="L48" s="20"/>
      <c r="M48" s="20">
        <f>M47</f>
        <v>294772</v>
      </c>
      <c r="N48" s="21"/>
      <c r="O48" s="20">
        <f>O47</f>
        <v>337201</v>
      </c>
      <c r="P48" s="21"/>
      <c r="Q48" s="20">
        <f>Q47</f>
        <v>355002</v>
      </c>
      <c r="R48" s="21"/>
      <c r="S48" s="20">
        <f>S47</f>
        <v>190185</v>
      </c>
      <c r="T48" s="21"/>
      <c r="U48" s="20">
        <f>U47</f>
        <v>489939</v>
      </c>
      <c r="V48" s="21"/>
      <c r="W48" s="20">
        <f>W47</f>
        <v>120354</v>
      </c>
      <c r="X48" s="21"/>
      <c r="Y48" s="20">
        <f>Y47</f>
        <v>116301</v>
      </c>
      <c r="Z48" s="21"/>
      <c r="AA48" s="20">
        <f>AA47</f>
        <v>106249</v>
      </c>
      <c r="AB48" s="21"/>
      <c r="AC48" s="20">
        <f>AC47</f>
        <v>118660</v>
      </c>
      <c r="AD48" s="21"/>
      <c r="AE48" s="20">
        <f>AE47</f>
        <v>234204</v>
      </c>
      <c r="AF48" s="21"/>
      <c r="AG48" s="20">
        <f t="shared" si="2"/>
        <v>2914000</v>
      </c>
    </row>
    <row r="49" spans="1:33" outlineLevel="1">
      <c r="A49" s="16"/>
      <c r="B49" s="16"/>
      <c r="C49" s="16"/>
      <c r="D49" s="16" t="s">
        <v>60</v>
      </c>
      <c r="E49" s="16"/>
      <c r="F49" s="16"/>
      <c r="G49" s="16"/>
      <c r="H49" s="16"/>
      <c r="I49" s="10"/>
      <c r="J49" s="2"/>
      <c r="K49" s="10"/>
      <c r="L49" s="10"/>
      <c r="M49" s="10"/>
      <c r="N49" s="2"/>
      <c r="O49" s="10"/>
      <c r="P49" s="2"/>
      <c r="Q49" s="10"/>
      <c r="R49" s="2"/>
      <c r="S49" s="10"/>
      <c r="T49" s="2"/>
      <c r="U49" s="10"/>
      <c r="V49" s="2"/>
      <c r="W49" s="10"/>
      <c r="X49" s="2"/>
      <c r="Y49" s="10"/>
      <c r="Z49" s="2"/>
      <c r="AA49" s="10"/>
      <c r="AB49" s="2"/>
      <c r="AC49" s="10"/>
      <c r="AD49" s="2"/>
      <c r="AE49" s="10"/>
      <c r="AF49" s="2"/>
      <c r="AG49" s="10"/>
    </row>
    <row r="50" spans="1:33" outlineLevel="2">
      <c r="A50" s="16"/>
      <c r="B50" s="16"/>
      <c r="C50" s="16"/>
      <c r="D50" s="16"/>
      <c r="E50" s="16" t="s">
        <v>61</v>
      </c>
      <c r="F50" s="16"/>
      <c r="G50" s="16"/>
      <c r="H50" s="16"/>
      <c r="I50" s="10"/>
      <c r="J50" s="2"/>
      <c r="K50" s="10"/>
      <c r="L50" s="10"/>
      <c r="M50" s="10"/>
      <c r="N50" s="2"/>
      <c r="O50" s="10"/>
      <c r="P50" s="2"/>
      <c r="Q50" s="10"/>
      <c r="R50" s="2"/>
      <c r="S50" s="10"/>
      <c r="T50" s="2"/>
      <c r="U50" s="10"/>
      <c r="V50" s="2"/>
      <c r="W50" s="10"/>
      <c r="X50" s="2"/>
      <c r="Y50" s="10"/>
      <c r="Z50" s="2"/>
      <c r="AA50" s="10"/>
      <c r="AB50" s="2"/>
      <c r="AC50" s="10"/>
      <c r="AD50" s="2"/>
      <c r="AE50" s="10"/>
      <c r="AF50" s="2"/>
      <c r="AG50" s="10"/>
    </row>
    <row r="51" spans="1:33" outlineLevel="3">
      <c r="A51" s="16"/>
      <c r="B51" s="16"/>
      <c r="C51" s="16"/>
      <c r="D51" s="16"/>
      <c r="E51" s="16"/>
      <c r="F51" s="16" t="s">
        <v>62</v>
      </c>
      <c r="G51" s="16"/>
      <c r="H51" s="16"/>
      <c r="I51" s="10"/>
      <c r="J51" s="2"/>
      <c r="K51" s="10"/>
      <c r="L51" s="10"/>
      <c r="M51" s="10"/>
      <c r="N51" s="2"/>
      <c r="O51" s="10"/>
      <c r="P51" s="2"/>
      <c r="Q51" s="10"/>
      <c r="R51" s="2"/>
      <c r="S51" s="10"/>
      <c r="T51" s="2"/>
      <c r="U51" s="10"/>
      <c r="V51" s="2"/>
      <c r="W51" s="10"/>
      <c r="X51" s="2"/>
      <c r="Y51" s="10"/>
      <c r="Z51" s="2"/>
      <c r="AA51" s="10"/>
      <c r="AB51" s="2"/>
      <c r="AC51" s="10"/>
      <c r="AD51" s="2"/>
      <c r="AE51" s="10"/>
      <c r="AF51" s="2"/>
      <c r="AG51" s="10"/>
    </row>
    <row r="52" spans="1:33" outlineLevel="3">
      <c r="A52" s="16"/>
      <c r="B52" s="16"/>
      <c r="C52" s="16"/>
      <c r="D52" s="16"/>
      <c r="E52" s="16"/>
      <c r="F52" s="16"/>
      <c r="G52" s="16" t="s">
        <v>63</v>
      </c>
      <c r="H52" s="16"/>
      <c r="I52" s="10">
        <v>4340</v>
      </c>
      <c r="J52" s="2"/>
      <c r="K52" s="10">
        <v>2711</v>
      </c>
      <c r="L52" s="10"/>
      <c r="M52" s="10">
        <v>6928</v>
      </c>
      <c r="N52" s="2"/>
      <c r="O52" s="10">
        <v>5016</v>
      </c>
      <c r="P52" s="2"/>
      <c r="Q52" s="10">
        <v>3907</v>
      </c>
      <c r="R52" s="2"/>
      <c r="S52" s="10">
        <v>6027</v>
      </c>
      <c r="T52" s="2"/>
      <c r="U52" s="10">
        <v>4704</v>
      </c>
      <c r="V52" s="2"/>
      <c r="W52" s="10">
        <v>2672</v>
      </c>
      <c r="X52" s="2"/>
      <c r="Y52" s="10">
        <v>5003</v>
      </c>
      <c r="Z52" s="2"/>
      <c r="AA52" s="10">
        <v>3713</v>
      </c>
      <c r="AB52" s="2"/>
      <c r="AC52" s="10">
        <v>2558</v>
      </c>
      <c r="AD52" s="2"/>
      <c r="AE52" s="10">
        <v>7421</v>
      </c>
      <c r="AF52" s="2"/>
      <c r="AG52" s="10">
        <f t="shared" ref="AG52:AG66" si="3">ROUND(SUM(I52:AE52),5)</f>
        <v>55000</v>
      </c>
    </row>
    <row r="53" spans="1:33" outlineLevel="3">
      <c r="A53" s="16"/>
      <c r="B53" s="16"/>
      <c r="C53" s="16"/>
      <c r="D53" s="16"/>
      <c r="E53" s="16"/>
      <c r="F53" s="16"/>
      <c r="G53" s="16" t="s">
        <v>64</v>
      </c>
      <c r="H53" s="16"/>
      <c r="I53" s="10">
        <v>705</v>
      </c>
      <c r="J53" s="2"/>
      <c r="K53" s="10">
        <v>1251</v>
      </c>
      <c r="L53" s="10"/>
      <c r="M53" s="10">
        <v>4629</v>
      </c>
      <c r="N53" s="2"/>
      <c r="O53" s="10">
        <v>4451</v>
      </c>
      <c r="P53" s="2"/>
      <c r="Q53" s="10">
        <v>6087</v>
      </c>
      <c r="R53" s="2"/>
      <c r="S53" s="10">
        <v>5978</v>
      </c>
      <c r="T53" s="2"/>
      <c r="U53" s="10">
        <v>3090</v>
      </c>
      <c r="V53" s="2"/>
      <c r="W53" s="10">
        <v>392</v>
      </c>
      <c r="X53" s="2"/>
      <c r="Y53" s="10">
        <v>59</v>
      </c>
      <c r="Z53" s="2"/>
      <c r="AA53" s="10">
        <v>648</v>
      </c>
      <c r="AB53" s="2"/>
      <c r="AC53" s="10">
        <v>378</v>
      </c>
      <c r="AD53" s="2"/>
      <c r="AE53" s="10">
        <v>332</v>
      </c>
      <c r="AF53" s="2"/>
      <c r="AG53" s="10">
        <f t="shared" si="3"/>
        <v>28000</v>
      </c>
    </row>
    <row r="54" spans="1:33" outlineLevel="3">
      <c r="A54" s="16"/>
      <c r="B54" s="16"/>
      <c r="C54" s="16"/>
      <c r="D54" s="16"/>
      <c r="E54" s="16"/>
      <c r="F54" s="16"/>
      <c r="G54" s="16" t="s">
        <v>65</v>
      </c>
      <c r="H54" s="16"/>
      <c r="I54" s="10">
        <v>0</v>
      </c>
      <c r="J54" s="2"/>
      <c r="K54" s="10">
        <v>0</v>
      </c>
      <c r="L54" s="10"/>
      <c r="M54" s="10">
        <v>0</v>
      </c>
      <c r="N54" s="2"/>
      <c r="O54" s="10">
        <v>351</v>
      </c>
      <c r="P54" s="2"/>
      <c r="Q54" s="10">
        <v>1868</v>
      </c>
      <c r="R54" s="2"/>
      <c r="S54" s="10">
        <v>1259</v>
      </c>
      <c r="T54" s="2"/>
      <c r="U54" s="10">
        <v>1435</v>
      </c>
      <c r="V54" s="2"/>
      <c r="W54" s="10">
        <v>74</v>
      </c>
      <c r="X54" s="2"/>
      <c r="Y54" s="10">
        <v>13</v>
      </c>
      <c r="Z54" s="2"/>
      <c r="AA54" s="10">
        <v>0</v>
      </c>
      <c r="AB54" s="2"/>
      <c r="AC54" s="10">
        <v>0</v>
      </c>
      <c r="AD54" s="2"/>
      <c r="AE54" s="10">
        <v>0</v>
      </c>
      <c r="AF54" s="2"/>
      <c r="AG54" s="10">
        <f t="shared" si="3"/>
        <v>5000</v>
      </c>
    </row>
    <row r="55" spans="1:33" outlineLevel="3">
      <c r="A55" s="16"/>
      <c r="B55" s="16"/>
      <c r="C55" s="16"/>
      <c r="D55" s="16"/>
      <c r="E55" s="16"/>
      <c r="F55" s="16"/>
      <c r="G55" s="16" t="s">
        <v>66</v>
      </c>
      <c r="H55" s="16"/>
      <c r="I55" s="10">
        <v>228</v>
      </c>
      <c r="J55" s="2"/>
      <c r="K55" s="10">
        <v>235</v>
      </c>
      <c r="L55" s="10"/>
      <c r="M55" s="10">
        <v>231</v>
      </c>
      <c r="N55" s="2"/>
      <c r="O55" s="10">
        <v>173</v>
      </c>
      <c r="P55" s="2"/>
      <c r="Q55" s="10">
        <v>173</v>
      </c>
      <c r="R55" s="2"/>
      <c r="S55" s="10">
        <v>281</v>
      </c>
      <c r="T55" s="2"/>
      <c r="U55" s="10">
        <v>84</v>
      </c>
      <c r="V55" s="2"/>
      <c r="W55" s="10">
        <v>434</v>
      </c>
      <c r="X55" s="2"/>
      <c r="Y55" s="10">
        <v>129</v>
      </c>
      <c r="Z55" s="2"/>
      <c r="AA55" s="10">
        <v>380</v>
      </c>
      <c r="AB55" s="2"/>
      <c r="AC55" s="10">
        <v>805</v>
      </c>
      <c r="AD55" s="2"/>
      <c r="AE55" s="10">
        <v>347</v>
      </c>
      <c r="AF55" s="2"/>
      <c r="AG55" s="10">
        <f t="shared" si="3"/>
        <v>3500</v>
      </c>
    </row>
    <row r="56" spans="1:33" outlineLevel="3">
      <c r="A56" s="16"/>
      <c r="B56" s="16"/>
      <c r="C56" s="16"/>
      <c r="D56" s="16"/>
      <c r="E56" s="16"/>
      <c r="F56" s="16"/>
      <c r="G56" s="16" t="s">
        <v>67</v>
      </c>
      <c r="H56" s="16"/>
      <c r="I56" s="10">
        <v>3801</v>
      </c>
      <c r="J56" s="2"/>
      <c r="K56" s="10">
        <v>1005</v>
      </c>
      <c r="L56" s="10"/>
      <c r="M56" s="10">
        <v>545</v>
      </c>
      <c r="N56" s="2"/>
      <c r="O56" s="10">
        <v>1334</v>
      </c>
      <c r="P56" s="2"/>
      <c r="Q56" s="10">
        <v>307</v>
      </c>
      <c r="R56" s="2"/>
      <c r="S56" s="10">
        <v>2300</v>
      </c>
      <c r="T56" s="2"/>
      <c r="U56" s="10">
        <v>2700</v>
      </c>
      <c r="V56" s="2"/>
      <c r="W56" s="10">
        <v>2700</v>
      </c>
      <c r="X56" s="2"/>
      <c r="Y56" s="10">
        <v>538</v>
      </c>
      <c r="Z56" s="2"/>
      <c r="AA56" s="10">
        <v>69</v>
      </c>
      <c r="AB56" s="2"/>
      <c r="AC56" s="10">
        <v>50</v>
      </c>
      <c r="AD56" s="2"/>
      <c r="AE56" s="10">
        <v>1700</v>
      </c>
      <c r="AF56" s="2"/>
      <c r="AG56" s="10">
        <f t="shared" si="3"/>
        <v>17049</v>
      </c>
    </row>
    <row r="57" spans="1:33" outlineLevel="3">
      <c r="A57" s="16"/>
      <c r="B57" s="16"/>
      <c r="C57" s="16"/>
      <c r="D57" s="16"/>
      <c r="E57" s="16"/>
      <c r="F57" s="16"/>
      <c r="G57" s="16" t="s">
        <v>68</v>
      </c>
      <c r="H57" s="16"/>
      <c r="I57" s="10">
        <v>0</v>
      </c>
      <c r="J57" s="2"/>
      <c r="K57" s="10">
        <v>0</v>
      </c>
      <c r="L57" s="10"/>
      <c r="M57" s="10">
        <v>135</v>
      </c>
      <c r="N57" s="2"/>
      <c r="O57" s="10">
        <v>4525</v>
      </c>
      <c r="P57" s="2"/>
      <c r="Q57" s="10">
        <v>225</v>
      </c>
      <c r="R57" s="2"/>
      <c r="S57" s="10">
        <v>180</v>
      </c>
      <c r="T57" s="2"/>
      <c r="U57" s="10">
        <v>225</v>
      </c>
      <c r="V57" s="2"/>
      <c r="W57" s="10">
        <v>360</v>
      </c>
      <c r="X57" s="2"/>
      <c r="Y57" s="10">
        <v>45</v>
      </c>
      <c r="Z57" s="2"/>
      <c r="AA57" s="10">
        <v>45</v>
      </c>
      <c r="AB57" s="2"/>
      <c r="AC57" s="10">
        <v>270</v>
      </c>
      <c r="AD57" s="2"/>
      <c r="AE57" s="10">
        <v>3990</v>
      </c>
      <c r="AF57" s="2"/>
      <c r="AG57" s="10">
        <f t="shared" si="3"/>
        <v>10000</v>
      </c>
    </row>
    <row r="58" spans="1:33" outlineLevel="3">
      <c r="A58" s="16"/>
      <c r="B58" s="16"/>
      <c r="C58" s="16"/>
      <c r="D58" s="16"/>
      <c r="E58" s="16"/>
      <c r="F58" s="16"/>
      <c r="G58" s="16" t="s">
        <v>69</v>
      </c>
      <c r="H58" s="16"/>
      <c r="I58" s="10">
        <v>4702</v>
      </c>
      <c r="J58" s="2"/>
      <c r="K58" s="10">
        <v>1922</v>
      </c>
      <c r="L58" s="10"/>
      <c r="M58" s="10">
        <v>1385</v>
      </c>
      <c r="N58" s="2"/>
      <c r="O58" s="10">
        <v>907</v>
      </c>
      <c r="P58" s="2"/>
      <c r="Q58" s="10">
        <v>605</v>
      </c>
      <c r="R58" s="2"/>
      <c r="S58" s="10">
        <v>516</v>
      </c>
      <c r="T58" s="2"/>
      <c r="U58" s="10">
        <v>517</v>
      </c>
      <c r="V58" s="2"/>
      <c r="W58" s="10">
        <v>512</v>
      </c>
      <c r="X58" s="2"/>
      <c r="Y58" s="10">
        <v>247</v>
      </c>
      <c r="Z58" s="2"/>
      <c r="AA58" s="10">
        <v>743</v>
      </c>
      <c r="AB58" s="2"/>
      <c r="AC58" s="10">
        <v>651</v>
      </c>
      <c r="AD58" s="2"/>
      <c r="AE58" s="10">
        <v>293</v>
      </c>
      <c r="AF58" s="2"/>
      <c r="AG58" s="10">
        <f t="shared" si="3"/>
        <v>13000</v>
      </c>
    </row>
    <row r="59" spans="1:33" outlineLevel="3">
      <c r="A59" s="16"/>
      <c r="B59" s="16"/>
      <c r="C59" s="16"/>
      <c r="D59" s="16"/>
      <c r="E59" s="16"/>
      <c r="F59" s="16"/>
      <c r="G59" s="16" t="s">
        <v>70</v>
      </c>
      <c r="H59" s="16"/>
      <c r="I59" s="10">
        <v>569</v>
      </c>
      <c r="J59" s="2"/>
      <c r="K59" s="10">
        <v>297</v>
      </c>
      <c r="L59" s="10"/>
      <c r="M59" s="10">
        <v>926</v>
      </c>
      <c r="N59" s="2"/>
      <c r="O59" s="10">
        <v>740</v>
      </c>
      <c r="P59" s="2"/>
      <c r="Q59" s="10">
        <v>582</v>
      </c>
      <c r="R59" s="2"/>
      <c r="S59" s="10">
        <v>707</v>
      </c>
      <c r="T59" s="2"/>
      <c r="U59" s="10">
        <v>8</v>
      </c>
      <c r="V59" s="2"/>
      <c r="W59" s="10">
        <v>257</v>
      </c>
      <c r="X59" s="2"/>
      <c r="Y59" s="10">
        <v>311</v>
      </c>
      <c r="Z59" s="2"/>
      <c r="AA59" s="10">
        <v>470</v>
      </c>
      <c r="AB59" s="2"/>
      <c r="AC59" s="10">
        <v>688</v>
      </c>
      <c r="AD59" s="2"/>
      <c r="AE59" s="10">
        <v>445</v>
      </c>
      <c r="AF59" s="2"/>
      <c r="AG59" s="10">
        <f t="shared" si="3"/>
        <v>6000</v>
      </c>
    </row>
    <row r="60" spans="1:33" outlineLevel="3">
      <c r="A60" s="16"/>
      <c r="B60" s="16"/>
      <c r="C60" s="16"/>
      <c r="D60" s="16"/>
      <c r="E60" s="16"/>
      <c r="F60" s="16"/>
      <c r="G60" s="16" t="s">
        <v>71</v>
      </c>
      <c r="H60" s="16"/>
      <c r="I60" s="10">
        <v>0</v>
      </c>
      <c r="J60" s="2"/>
      <c r="K60" s="10">
        <v>0</v>
      </c>
      <c r="L60" s="10"/>
      <c r="M60" s="10">
        <v>1151</v>
      </c>
      <c r="N60" s="2"/>
      <c r="O60" s="10">
        <v>0</v>
      </c>
      <c r="P60" s="2"/>
      <c r="Q60" s="10">
        <v>0</v>
      </c>
      <c r="R60" s="2"/>
      <c r="S60" s="10">
        <v>0</v>
      </c>
      <c r="T60" s="2"/>
      <c r="U60" s="10">
        <v>0</v>
      </c>
      <c r="V60" s="2"/>
      <c r="W60" s="10">
        <v>3849</v>
      </c>
      <c r="X60" s="2"/>
      <c r="Y60" s="10">
        <v>0</v>
      </c>
      <c r="Z60" s="2"/>
      <c r="AA60" s="10">
        <v>0</v>
      </c>
      <c r="AB60" s="2"/>
      <c r="AC60" s="10">
        <v>0</v>
      </c>
      <c r="AD60" s="2"/>
      <c r="AE60" s="10">
        <v>0</v>
      </c>
      <c r="AF60" s="2"/>
      <c r="AG60" s="10">
        <f t="shared" si="3"/>
        <v>5000</v>
      </c>
    </row>
    <row r="61" spans="1:33" outlineLevel="3">
      <c r="A61" s="16"/>
      <c r="B61" s="16"/>
      <c r="C61" s="16"/>
      <c r="D61" s="16"/>
      <c r="E61" s="16"/>
      <c r="F61" s="16"/>
      <c r="G61" s="16" t="s">
        <v>72</v>
      </c>
      <c r="H61" s="16"/>
      <c r="I61" s="10">
        <v>5837</v>
      </c>
      <c r="J61" s="2"/>
      <c r="K61" s="10">
        <v>5833</v>
      </c>
      <c r="L61" s="10"/>
      <c r="M61" s="10">
        <v>5833</v>
      </c>
      <c r="N61" s="2"/>
      <c r="O61" s="10">
        <v>5833</v>
      </c>
      <c r="P61" s="2"/>
      <c r="Q61" s="10">
        <v>5833</v>
      </c>
      <c r="R61" s="2"/>
      <c r="S61" s="10">
        <v>5833</v>
      </c>
      <c r="T61" s="2"/>
      <c r="U61" s="10">
        <v>5833</v>
      </c>
      <c r="V61" s="2"/>
      <c r="W61" s="10">
        <v>5833</v>
      </c>
      <c r="X61" s="2"/>
      <c r="Y61" s="10">
        <v>5833</v>
      </c>
      <c r="Z61" s="2"/>
      <c r="AA61" s="10">
        <v>5833</v>
      </c>
      <c r="AB61" s="2"/>
      <c r="AC61" s="10">
        <v>5833</v>
      </c>
      <c r="AD61" s="2"/>
      <c r="AE61" s="10">
        <v>5833</v>
      </c>
      <c r="AF61" s="2"/>
      <c r="AG61" s="10">
        <f t="shared" si="3"/>
        <v>70000</v>
      </c>
    </row>
    <row r="62" spans="1:33" outlineLevel="3">
      <c r="A62" s="16"/>
      <c r="B62" s="16"/>
      <c r="C62" s="16"/>
      <c r="D62" s="16"/>
      <c r="E62" s="16"/>
      <c r="F62" s="16"/>
      <c r="G62" s="16" t="s">
        <v>73</v>
      </c>
      <c r="H62" s="16"/>
      <c r="I62" s="10">
        <v>0</v>
      </c>
      <c r="J62" s="2"/>
      <c r="K62" s="10">
        <v>0</v>
      </c>
      <c r="L62" s="10"/>
      <c r="M62" s="10">
        <v>13918</v>
      </c>
      <c r="N62" s="2"/>
      <c r="O62" s="10">
        <v>1541</v>
      </c>
      <c r="P62" s="2"/>
      <c r="Q62" s="10">
        <v>1541</v>
      </c>
      <c r="R62" s="2"/>
      <c r="S62" s="10">
        <v>0</v>
      </c>
      <c r="T62" s="2"/>
      <c r="U62" s="10">
        <v>0</v>
      </c>
      <c r="V62" s="2"/>
      <c r="W62" s="10">
        <v>0</v>
      </c>
      <c r="X62" s="2"/>
      <c r="Y62" s="10">
        <v>0</v>
      </c>
      <c r="Z62" s="2"/>
      <c r="AA62" s="10">
        <v>0</v>
      </c>
      <c r="AB62" s="2"/>
      <c r="AC62" s="10">
        <v>0</v>
      </c>
      <c r="AD62" s="2"/>
      <c r="AE62" s="10">
        <v>0</v>
      </c>
      <c r="AF62" s="2"/>
      <c r="AG62" s="10">
        <f t="shared" si="3"/>
        <v>17000</v>
      </c>
    </row>
    <row r="63" spans="1:33" outlineLevel="3">
      <c r="A63" s="16"/>
      <c r="B63" s="16"/>
      <c r="C63" s="16"/>
      <c r="D63" s="16"/>
      <c r="E63" s="16"/>
      <c r="F63" s="16"/>
      <c r="G63" s="16" t="s">
        <v>74</v>
      </c>
      <c r="H63" s="16"/>
      <c r="I63" s="10">
        <v>7913</v>
      </c>
      <c r="J63" s="2"/>
      <c r="K63" s="10">
        <v>7917</v>
      </c>
      <c r="L63" s="10"/>
      <c r="M63" s="10">
        <v>7917</v>
      </c>
      <c r="N63" s="2"/>
      <c r="O63" s="10">
        <v>7917</v>
      </c>
      <c r="P63" s="2"/>
      <c r="Q63" s="10">
        <v>7917</v>
      </c>
      <c r="R63" s="2"/>
      <c r="S63" s="10">
        <v>7917</v>
      </c>
      <c r="T63" s="2"/>
      <c r="U63" s="10">
        <v>7917</v>
      </c>
      <c r="V63" s="2"/>
      <c r="W63" s="10">
        <v>7917</v>
      </c>
      <c r="X63" s="2"/>
      <c r="Y63" s="10">
        <v>7917</v>
      </c>
      <c r="Z63" s="2"/>
      <c r="AA63" s="10">
        <v>7917</v>
      </c>
      <c r="AB63" s="2"/>
      <c r="AC63" s="10">
        <v>7917</v>
      </c>
      <c r="AD63" s="2"/>
      <c r="AE63" s="10">
        <v>7917</v>
      </c>
      <c r="AF63" s="2"/>
      <c r="AG63" s="10">
        <f t="shared" si="3"/>
        <v>95000</v>
      </c>
    </row>
    <row r="64" spans="1:33" outlineLevel="3">
      <c r="A64" s="16"/>
      <c r="B64" s="16"/>
      <c r="C64" s="16"/>
      <c r="D64" s="16"/>
      <c r="E64" s="16"/>
      <c r="F64" s="16"/>
      <c r="G64" s="16" t="s">
        <v>75</v>
      </c>
      <c r="H64" s="16"/>
      <c r="I64" s="10"/>
      <c r="J64" s="2"/>
      <c r="K64" s="10"/>
      <c r="L64" s="10"/>
      <c r="M64" s="10"/>
      <c r="N64" s="2"/>
      <c r="O64" s="10"/>
      <c r="P64" s="2"/>
      <c r="Q64" s="10"/>
      <c r="R64" s="2"/>
      <c r="S64" s="10"/>
      <c r="T64" s="2"/>
      <c r="U64" s="10"/>
      <c r="V64" s="2"/>
      <c r="W64" s="10"/>
      <c r="X64" s="2"/>
      <c r="Y64" s="10"/>
      <c r="Z64" s="2"/>
      <c r="AA64" s="10">
        <v>0</v>
      </c>
      <c r="AB64" s="2"/>
      <c r="AC64" s="10">
        <v>0</v>
      </c>
      <c r="AD64" s="2"/>
      <c r="AE64" s="10">
        <v>0</v>
      </c>
      <c r="AF64" s="2"/>
      <c r="AG64" s="10">
        <f t="shared" si="3"/>
        <v>0</v>
      </c>
    </row>
    <row r="65" spans="1:33" outlineLevel="3">
      <c r="A65" s="16"/>
      <c r="B65" s="16"/>
      <c r="C65" s="16"/>
      <c r="D65" s="16"/>
      <c r="E65" s="16"/>
      <c r="F65" s="16"/>
      <c r="G65" s="16" t="s">
        <v>76</v>
      </c>
      <c r="H65" s="16"/>
      <c r="I65" s="10">
        <v>0</v>
      </c>
      <c r="J65" s="2"/>
      <c r="K65" s="10">
        <v>1518</v>
      </c>
      <c r="L65" s="10"/>
      <c r="M65" s="10">
        <v>1269</v>
      </c>
      <c r="N65" s="2"/>
      <c r="O65" s="10">
        <v>1008</v>
      </c>
      <c r="P65" s="2"/>
      <c r="Q65" s="10">
        <v>2307</v>
      </c>
      <c r="R65" s="2"/>
      <c r="S65" s="10">
        <v>0</v>
      </c>
      <c r="T65" s="2"/>
      <c r="U65" s="10">
        <v>0</v>
      </c>
      <c r="V65" s="2"/>
      <c r="W65" s="10">
        <v>2815</v>
      </c>
      <c r="X65" s="2"/>
      <c r="Y65" s="10">
        <v>579</v>
      </c>
      <c r="Z65" s="2"/>
      <c r="AA65" s="10">
        <v>0</v>
      </c>
      <c r="AB65" s="2"/>
      <c r="AC65" s="10">
        <v>2504</v>
      </c>
      <c r="AD65" s="2"/>
      <c r="AE65" s="10">
        <v>0</v>
      </c>
      <c r="AF65" s="2"/>
      <c r="AG65" s="10">
        <f t="shared" si="3"/>
        <v>12000</v>
      </c>
    </row>
    <row r="66" spans="1:33" outlineLevel="3">
      <c r="A66" s="16"/>
      <c r="B66" s="16"/>
      <c r="C66" s="16"/>
      <c r="D66" s="16"/>
      <c r="E66" s="16"/>
      <c r="F66" s="16"/>
      <c r="G66" s="16" t="s">
        <v>77</v>
      </c>
      <c r="H66" s="16"/>
      <c r="I66" s="10">
        <v>94</v>
      </c>
      <c r="J66" s="2"/>
      <c r="K66" s="10">
        <v>94</v>
      </c>
      <c r="L66" s="10"/>
      <c r="M66" s="10">
        <v>1079</v>
      </c>
      <c r="N66" s="2"/>
      <c r="O66" s="10">
        <v>94</v>
      </c>
      <c r="P66" s="2"/>
      <c r="Q66" s="10">
        <v>467</v>
      </c>
      <c r="R66" s="2"/>
      <c r="S66" s="10">
        <v>210</v>
      </c>
      <c r="T66" s="2"/>
      <c r="U66" s="10">
        <v>210</v>
      </c>
      <c r="V66" s="2"/>
      <c r="W66" s="10">
        <v>210</v>
      </c>
      <c r="X66" s="2"/>
      <c r="Y66" s="10">
        <v>210</v>
      </c>
      <c r="Z66" s="2"/>
      <c r="AA66" s="10">
        <v>262</v>
      </c>
      <c r="AB66" s="2"/>
      <c r="AC66" s="10">
        <v>210</v>
      </c>
      <c r="AD66" s="2"/>
      <c r="AE66" s="10">
        <v>860</v>
      </c>
      <c r="AF66" s="2"/>
      <c r="AG66" s="10">
        <f t="shared" si="3"/>
        <v>4000</v>
      </c>
    </row>
    <row r="67" spans="1:33" outlineLevel="4">
      <c r="A67" s="16"/>
      <c r="B67" s="16"/>
      <c r="C67" s="16"/>
      <c r="D67" s="16"/>
      <c r="E67" s="16"/>
      <c r="F67" s="16"/>
      <c r="G67" s="16" t="s">
        <v>78</v>
      </c>
      <c r="H67" s="16"/>
      <c r="I67" s="10"/>
      <c r="J67" s="2"/>
      <c r="K67" s="10"/>
      <c r="L67" s="10"/>
      <c r="M67" s="10"/>
      <c r="N67" s="2"/>
      <c r="O67" s="10"/>
      <c r="P67" s="2"/>
      <c r="Q67" s="10"/>
      <c r="R67" s="2"/>
      <c r="S67" s="10"/>
      <c r="T67" s="2"/>
      <c r="U67" s="10"/>
      <c r="V67" s="2"/>
      <c r="W67" s="10"/>
      <c r="X67" s="2"/>
      <c r="Y67" s="10"/>
      <c r="Z67" s="2"/>
      <c r="AA67" s="10"/>
      <c r="AB67" s="2"/>
      <c r="AC67" s="10"/>
      <c r="AD67" s="2"/>
      <c r="AE67" s="10"/>
      <c r="AF67" s="2"/>
      <c r="AG67" s="10"/>
    </row>
    <row r="68" spans="1:33" outlineLevel="4">
      <c r="A68" s="16"/>
      <c r="B68" s="16"/>
      <c r="C68" s="16"/>
      <c r="D68" s="16"/>
      <c r="E68" s="16"/>
      <c r="F68" s="16"/>
      <c r="G68" s="16"/>
      <c r="H68" s="16" t="s">
        <v>79</v>
      </c>
      <c r="I68" s="10">
        <v>8581</v>
      </c>
      <c r="J68" s="2"/>
      <c r="K68" s="10">
        <v>7769</v>
      </c>
      <c r="L68" s="10"/>
      <c r="M68" s="10">
        <v>7769</v>
      </c>
      <c r="N68" s="2"/>
      <c r="O68" s="10">
        <v>6809</v>
      </c>
      <c r="P68" s="2"/>
      <c r="Q68" s="10">
        <v>4545</v>
      </c>
      <c r="R68" s="2"/>
      <c r="S68" s="10">
        <v>7013</v>
      </c>
      <c r="T68" s="2"/>
      <c r="U68" s="10">
        <v>7013</v>
      </c>
      <c r="V68" s="2"/>
      <c r="W68" s="10">
        <v>7013</v>
      </c>
      <c r="X68" s="2"/>
      <c r="Y68" s="10">
        <v>7013</v>
      </c>
      <c r="Z68" s="2"/>
      <c r="AA68" s="10">
        <v>6268</v>
      </c>
      <c r="AB68" s="2"/>
      <c r="AC68" s="10">
        <v>7072</v>
      </c>
      <c r="AD68" s="2"/>
      <c r="AE68" s="10">
        <v>8135</v>
      </c>
      <c r="AF68" s="2"/>
      <c r="AG68" s="10">
        <f t="shared" ref="AG68:AG73" si="4">ROUND(SUM(I68:AE68),5)</f>
        <v>85000</v>
      </c>
    </row>
    <row r="69" spans="1:33" outlineLevel="4">
      <c r="A69" s="16"/>
      <c r="B69" s="16"/>
      <c r="C69" s="16"/>
      <c r="D69" s="16"/>
      <c r="E69" s="16"/>
      <c r="F69" s="16"/>
      <c r="G69" s="16"/>
      <c r="H69" s="16" t="s">
        <v>80</v>
      </c>
      <c r="I69" s="10">
        <v>166</v>
      </c>
      <c r="J69" s="2"/>
      <c r="K69" s="10">
        <v>0</v>
      </c>
      <c r="L69" s="10"/>
      <c r="M69" s="10">
        <v>236</v>
      </c>
      <c r="N69" s="2"/>
      <c r="O69" s="10">
        <v>148</v>
      </c>
      <c r="P69" s="2"/>
      <c r="Q69" s="10">
        <v>380</v>
      </c>
      <c r="R69" s="2"/>
      <c r="S69" s="10">
        <v>660</v>
      </c>
      <c r="T69" s="2"/>
      <c r="U69" s="10">
        <v>343</v>
      </c>
      <c r="V69" s="2"/>
      <c r="W69" s="10">
        <v>163</v>
      </c>
      <c r="X69" s="2"/>
      <c r="Y69" s="10">
        <v>106</v>
      </c>
      <c r="Z69" s="2"/>
      <c r="AA69" s="10">
        <v>0</v>
      </c>
      <c r="AB69" s="2"/>
      <c r="AC69" s="10">
        <v>0</v>
      </c>
      <c r="AD69" s="2"/>
      <c r="AE69" s="10">
        <v>298</v>
      </c>
      <c r="AF69" s="2"/>
      <c r="AG69" s="10">
        <f t="shared" si="4"/>
        <v>2500</v>
      </c>
    </row>
    <row r="70" spans="1:33" outlineLevel="4">
      <c r="A70" s="16"/>
      <c r="B70" s="16"/>
      <c r="C70" s="16"/>
      <c r="D70" s="16"/>
      <c r="E70" s="16"/>
      <c r="F70" s="16"/>
      <c r="G70" s="16"/>
      <c r="H70" s="16" t="s">
        <v>81</v>
      </c>
      <c r="I70" s="10">
        <v>1229</v>
      </c>
      <c r="J70" s="2"/>
      <c r="K70" s="10">
        <v>630</v>
      </c>
      <c r="L70" s="10"/>
      <c r="M70" s="10">
        <v>643</v>
      </c>
      <c r="N70" s="2"/>
      <c r="O70" s="10">
        <v>639</v>
      </c>
      <c r="P70" s="2"/>
      <c r="Q70" s="10">
        <v>657</v>
      </c>
      <c r="R70" s="2"/>
      <c r="S70" s="10">
        <v>607</v>
      </c>
      <c r="T70" s="2"/>
      <c r="U70" s="10">
        <v>663</v>
      </c>
      <c r="V70" s="2"/>
      <c r="W70" s="10">
        <v>838</v>
      </c>
      <c r="X70" s="2"/>
      <c r="Y70" s="10">
        <v>679</v>
      </c>
      <c r="Z70" s="2"/>
      <c r="AA70" s="10">
        <v>653</v>
      </c>
      <c r="AB70" s="2"/>
      <c r="AC70" s="10">
        <v>643</v>
      </c>
      <c r="AD70" s="2"/>
      <c r="AE70" s="10">
        <v>619</v>
      </c>
      <c r="AF70" s="2"/>
      <c r="AG70" s="10">
        <f t="shared" si="4"/>
        <v>8500</v>
      </c>
    </row>
    <row r="71" spans="1:33" outlineLevel="4">
      <c r="A71" s="16"/>
      <c r="B71" s="16"/>
      <c r="C71" s="16"/>
      <c r="D71" s="16"/>
      <c r="E71" s="16"/>
      <c r="F71" s="16"/>
      <c r="G71" s="16"/>
      <c r="H71" s="16" t="s">
        <v>82</v>
      </c>
      <c r="I71" s="10">
        <v>2898</v>
      </c>
      <c r="J71" s="2"/>
      <c r="K71" s="10">
        <v>50</v>
      </c>
      <c r="L71" s="10"/>
      <c r="M71" s="10">
        <v>100</v>
      </c>
      <c r="N71" s="2"/>
      <c r="O71" s="10">
        <v>1300</v>
      </c>
      <c r="P71" s="2"/>
      <c r="Q71" s="10">
        <v>114</v>
      </c>
      <c r="R71" s="2"/>
      <c r="S71" s="10">
        <v>1684</v>
      </c>
      <c r="T71" s="2"/>
      <c r="U71" s="10">
        <v>102</v>
      </c>
      <c r="V71" s="2"/>
      <c r="W71" s="10">
        <v>0</v>
      </c>
      <c r="X71" s="2"/>
      <c r="Y71" s="10">
        <v>32</v>
      </c>
      <c r="Z71" s="2"/>
      <c r="AA71" s="10">
        <v>87</v>
      </c>
      <c r="AB71" s="2"/>
      <c r="AC71" s="10">
        <v>1481</v>
      </c>
      <c r="AD71" s="2"/>
      <c r="AE71" s="10">
        <v>152</v>
      </c>
      <c r="AF71" s="2"/>
      <c r="AG71" s="10">
        <f t="shared" si="4"/>
        <v>8000</v>
      </c>
    </row>
    <row r="72" spans="1:33" ht="16.5" outlineLevel="4" thickBot="1">
      <c r="A72" s="16"/>
      <c r="B72" s="16"/>
      <c r="C72" s="16"/>
      <c r="D72" s="16"/>
      <c r="E72" s="16"/>
      <c r="F72" s="16"/>
      <c r="G72" s="16"/>
      <c r="H72" s="16" t="s">
        <v>83</v>
      </c>
      <c r="I72" s="11">
        <v>452</v>
      </c>
      <c r="J72" s="2"/>
      <c r="K72" s="11">
        <v>1244</v>
      </c>
      <c r="L72" s="11"/>
      <c r="M72" s="11">
        <v>1108</v>
      </c>
      <c r="N72" s="2"/>
      <c r="O72" s="11">
        <v>609</v>
      </c>
      <c r="P72" s="2"/>
      <c r="Q72" s="11">
        <v>483</v>
      </c>
      <c r="R72" s="2"/>
      <c r="S72" s="11">
        <v>366</v>
      </c>
      <c r="T72" s="2"/>
      <c r="U72" s="11">
        <v>345</v>
      </c>
      <c r="V72" s="2"/>
      <c r="W72" s="11">
        <v>3423</v>
      </c>
      <c r="X72" s="2"/>
      <c r="Y72" s="11">
        <v>1853</v>
      </c>
      <c r="Z72" s="2"/>
      <c r="AA72" s="11">
        <v>571</v>
      </c>
      <c r="AB72" s="2"/>
      <c r="AC72" s="11">
        <v>144</v>
      </c>
      <c r="AD72" s="2"/>
      <c r="AE72" s="11">
        <v>1402</v>
      </c>
      <c r="AF72" s="2"/>
      <c r="AG72" s="11">
        <f t="shared" si="4"/>
        <v>12000</v>
      </c>
    </row>
    <row r="73" spans="1:33" outlineLevel="3">
      <c r="A73" s="16"/>
      <c r="B73" s="16"/>
      <c r="C73" s="16"/>
      <c r="D73" s="16"/>
      <c r="E73" s="16"/>
      <c r="F73" s="16"/>
      <c r="G73" s="16" t="s">
        <v>84</v>
      </c>
      <c r="H73" s="16"/>
      <c r="I73" s="10">
        <f>ROUND(SUM(I67:I72),5)</f>
        <v>13326</v>
      </c>
      <c r="J73" s="2"/>
      <c r="K73" s="10">
        <f>ROUND(SUM(K67:K72),5)</f>
        <v>9693</v>
      </c>
      <c r="L73" s="10"/>
      <c r="M73" s="10">
        <f>ROUND(SUM(M67:M72),5)</f>
        <v>9856</v>
      </c>
      <c r="N73" s="2"/>
      <c r="O73" s="10">
        <f>ROUND(SUM(O67:O72),5)</f>
        <v>9505</v>
      </c>
      <c r="P73" s="2"/>
      <c r="Q73" s="10">
        <f>ROUND(SUM(Q67:Q72),5)</f>
        <v>6179</v>
      </c>
      <c r="R73" s="2"/>
      <c r="S73" s="10">
        <f>ROUND(SUM(S67:S72),5)</f>
        <v>10330</v>
      </c>
      <c r="T73" s="2"/>
      <c r="U73" s="10">
        <f>ROUND(SUM(U67:U72),5)</f>
        <v>8466</v>
      </c>
      <c r="V73" s="2"/>
      <c r="W73" s="10">
        <f>ROUND(SUM(W67:W72),5)</f>
        <v>11437</v>
      </c>
      <c r="X73" s="2"/>
      <c r="Y73" s="10">
        <f>ROUND(SUM(Y67:Y72),5)</f>
        <v>9683</v>
      </c>
      <c r="Z73" s="2"/>
      <c r="AA73" s="10">
        <f>ROUND(SUM(AA67:AA72),5)</f>
        <v>7579</v>
      </c>
      <c r="AB73" s="2"/>
      <c r="AC73" s="10">
        <f>ROUND(SUM(AC67:AC72),5)</f>
        <v>9340</v>
      </c>
      <c r="AD73" s="2"/>
      <c r="AE73" s="10">
        <f>ROUND(SUM(AE67:AE72),5)</f>
        <v>10606</v>
      </c>
      <c r="AF73" s="2"/>
      <c r="AG73" s="10">
        <f t="shared" si="4"/>
        <v>116000</v>
      </c>
    </row>
    <row r="74" spans="1:33" outlineLevel="4">
      <c r="A74" s="16"/>
      <c r="B74" s="16"/>
      <c r="C74" s="16"/>
      <c r="D74" s="16"/>
      <c r="E74" s="16"/>
      <c r="F74" s="16"/>
      <c r="G74" s="16" t="s">
        <v>85</v>
      </c>
      <c r="H74" s="16"/>
      <c r="I74" s="10"/>
      <c r="J74" s="2"/>
      <c r="K74" s="10"/>
      <c r="L74" s="10"/>
      <c r="M74" s="10"/>
      <c r="N74" s="2"/>
      <c r="O74" s="10"/>
      <c r="P74" s="2"/>
      <c r="Q74" s="10"/>
      <c r="R74" s="2"/>
      <c r="S74" s="10"/>
      <c r="T74" s="2"/>
      <c r="U74" s="10"/>
      <c r="V74" s="2"/>
      <c r="W74" s="10"/>
      <c r="X74" s="2"/>
      <c r="Y74" s="10"/>
      <c r="Z74" s="2"/>
      <c r="AA74" s="10"/>
      <c r="AB74" s="2"/>
      <c r="AC74" s="10"/>
      <c r="AD74" s="2"/>
      <c r="AE74" s="10"/>
      <c r="AF74" s="2"/>
      <c r="AG74" s="10"/>
    </row>
    <row r="75" spans="1:33" outlineLevel="4">
      <c r="A75" s="16"/>
      <c r="B75" s="16"/>
      <c r="C75" s="16"/>
      <c r="D75" s="16"/>
      <c r="E75" s="16"/>
      <c r="F75" s="16"/>
      <c r="G75" s="16"/>
      <c r="H75" s="16" t="s">
        <v>86</v>
      </c>
      <c r="I75" s="10">
        <v>247</v>
      </c>
      <c r="J75" s="2"/>
      <c r="K75" s="10">
        <v>418</v>
      </c>
      <c r="L75" s="10"/>
      <c r="M75" s="10">
        <v>1078</v>
      </c>
      <c r="N75" s="2"/>
      <c r="O75" s="10">
        <v>1301</v>
      </c>
      <c r="P75" s="2"/>
      <c r="Q75" s="10">
        <v>394</v>
      </c>
      <c r="R75" s="2"/>
      <c r="S75" s="10">
        <v>401</v>
      </c>
      <c r="T75" s="2"/>
      <c r="U75" s="10">
        <v>805</v>
      </c>
      <c r="V75" s="2"/>
      <c r="W75" s="10">
        <v>403</v>
      </c>
      <c r="X75" s="2"/>
      <c r="Y75" s="10">
        <v>598</v>
      </c>
      <c r="Z75" s="2"/>
      <c r="AA75" s="10">
        <v>655</v>
      </c>
      <c r="AB75" s="2"/>
      <c r="AC75" s="10">
        <v>1132</v>
      </c>
      <c r="AD75" s="2"/>
      <c r="AE75" s="10">
        <v>568</v>
      </c>
      <c r="AF75" s="2"/>
      <c r="AG75" s="10">
        <f>ROUND(SUM(I75:AE75),5)</f>
        <v>8000</v>
      </c>
    </row>
    <row r="76" spans="1:33" ht="16.5" outlineLevel="4" thickBot="1">
      <c r="A76" s="16"/>
      <c r="B76" s="16"/>
      <c r="C76" s="16"/>
      <c r="D76" s="16"/>
      <c r="E76" s="16"/>
      <c r="F76" s="16"/>
      <c r="G76" s="16"/>
      <c r="H76" s="16" t="s">
        <v>87</v>
      </c>
      <c r="I76" s="11">
        <v>309</v>
      </c>
      <c r="J76" s="2"/>
      <c r="K76" s="11">
        <v>1162</v>
      </c>
      <c r="L76" s="11"/>
      <c r="M76" s="11">
        <v>578</v>
      </c>
      <c r="N76" s="2"/>
      <c r="O76" s="11">
        <v>404</v>
      </c>
      <c r="P76" s="2"/>
      <c r="Q76" s="11">
        <v>1308</v>
      </c>
      <c r="R76" s="2"/>
      <c r="S76" s="11">
        <v>388</v>
      </c>
      <c r="T76" s="2"/>
      <c r="U76" s="11">
        <v>345</v>
      </c>
      <c r="V76" s="2"/>
      <c r="W76" s="11">
        <v>1217</v>
      </c>
      <c r="X76" s="2"/>
      <c r="Y76" s="11">
        <v>316</v>
      </c>
      <c r="Z76" s="2"/>
      <c r="AA76" s="11">
        <v>362</v>
      </c>
      <c r="AB76" s="2"/>
      <c r="AC76" s="11">
        <v>1247</v>
      </c>
      <c r="AD76" s="2"/>
      <c r="AE76" s="11">
        <v>363</v>
      </c>
      <c r="AF76" s="2"/>
      <c r="AG76" s="11">
        <f>ROUND(SUM(I76:AE76),5)</f>
        <v>7999</v>
      </c>
    </row>
    <row r="77" spans="1:33" outlineLevel="3">
      <c r="A77" s="16"/>
      <c r="B77" s="16"/>
      <c r="C77" s="16"/>
      <c r="D77" s="16"/>
      <c r="E77" s="16"/>
      <c r="F77" s="16"/>
      <c r="G77" s="16" t="s">
        <v>88</v>
      </c>
      <c r="H77" s="16"/>
      <c r="I77" s="10">
        <f>ROUND(SUM(I74:I76),5)</f>
        <v>556</v>
      </c>
      <c r="J77" s="2"/>
      <c r="K77" s="10">
        <f>ROUND(SUM(K74:K76),5)</f>
        <v>1580</v>
      </c>
      <c r="L77" s="10"/>
      <c r="M77" s="10">
        <f>ROUND(SUM(M74:M76),5)</f>
        <v>1656</v>
      </c>
      <c r="N77" s="2"/>
      <c r="O77" s="10">
        <f>ROUND(SUM(O74:O76),5)</f>
        <v>1705</v>
      </c>
      <c r="P77" s="2"/>
      <c r="Q77" s="10">
        <f>ROUND(SUM(Q74:Q76),5)</f>
        <v>1702</v>
      </c>
      <c r="R77" s="2"/>
      <c r="S77" s="10">
        <f>ROUND(SUM(S74:S76),5)</f>
        <v>789</v>
      </c>
      <c r="T77" s="2"/>
      <c r="U77" s="10">
        <f>ROUND(SUM(U74:U76),5)</f>
        <v>1150</v>
      </c>
      <c r="V77" s="2"/>
      <c r="W77" s="10">
        <f>ROUND(SUM(W74:W76),5)</f>
        <v>1620</v>
      </c>
      <c r="X77" s="2"/>
      <c r="Y77" s="10">
        <f>ROUND(SUM(Y74:Y76),5)</f>
        <v>914</v>
      </c>
      <c r="Z77" s="2"/>
      <c r="AA77" s="10">
        <f>ROUND(SUM(AA74:AA76),5)</f>
        <v>1017</v>
      </c>
      <c r="AB77" s="2"/>
      <c r="AC77" s="10">
        <f>ROUND(SUM(AC74:AC76),5)</f>
        <v>2379</v>
      </c>
      <c r="AD77" s="2"/>
      <c r="AE77" s="10">
        <f>ROUND(SUM(AE74:AE76),5)</f>
        <v>931</v>
      </c>
      <c r="AF77" s="2"/>
      <c r="AG77" s="10">
        <f>ROUND(SUM(I77:AE77),5)</f>
        <v>15999</v>
      </c>
    </row>
    <row r="78" spans="1:33" outlineLevel="4">
      <c r="A78" s="16"/>
      <c r="B78" s="16"/>
      <c r="C78" s="16"/>
      <c r="D78" s="16"/>
      <c r="E78" s="16"/>
      <c r="F78" s="16"/>
      <c r="G78" s="16" t="s">
        <v>89</v>
      </c>
      <c r="H78" s="16"/>
      <c r="I78" s="10"/>
      <c r="J78" s="2"/>
      <c r="K78" s="10"/>
      <c r="L78" s="10"/>
      <c r="M78" s="10"/>
      <c r="N78" s="2"/>
      <c r="O78" s="10"/>
      <c r="P78" s="2"/>
      <c r="Q78" s="10"/>
      <c r="R78" s="2"/>
      <c r="S78" s="10"/>
      <c r="T78" s="2"/>
      <c r="U78" s="10"/>
      <c r="V78" s="2"/>
      <c r="W78" s="10"/>
      <c r="X78" s="2"/>
      <c r="Y78" s="10"/>
      <c r="Z78" s="2"/>
      <c r="AA78" s="10"/>
      <c r="AB78" s="2"/>
      <c r="AC78" s="10"/>
      <c r="AD78" s="2"/>
      <c r="AE78" s="10"/>
      <c r="AF78" s="2"/>
      <c r="AG78" s="10"/>
    </row>
    <row r="79" spans="1:33" outlineLevel="4">
      <c r="A79" s="16"/>
      <c r="B79" s="16"/>
      <c r="C79" s="16"/>
      <c r="D79" s="16"/>
      <c r="E79" s="16"/>
      <c r="F79" s="16"/>
      <c r="G79" s="16"/>
      <c r="H79" s="16" t="s">
        <v>90</v>
      </c>
      <c r="I79" s="10">
        <v>17685</v>
      </c>
      <c r="J79" s="2"/>
      <c r="K79" s="10">
        <v>26020</v>
      </c>
      <c r="L79" s="10"/>
      <c r="M79" s="10">
        <v>14741</v>
      </c>
      <c r="N79" s="2"/>
      <c r="O79" s="10">
        <v>15959</v>
      </c>
      <c r="P79" s="2"/>
      <c r="Q79" s="10">
        <v>17048</v>
      </c>
      <c r="R79" s="2"/>
      <c r="S79" s="10">
        <v>19148</v>
      </c>
      <c r="T79" s="2"/>
      <c r="U79" s="10">
        <v>17581</v>
      </c>
      <c r="V79" s="2"/>
      <c r="W79" s="10">
        <v>25505</v>
      </c>
      <c r="X79" s="2"/>
      <c r="Y79" s="10">
        <v>16906</v>
      </c>
      <c r="Z79" s="2"/>
      <c r="AA79" s="10">
        <v>16638</v>
      </c>
      <c r="AB79" s="2"/>
      <c r="AC79" s="10">
        <v>16602</v>
      </c>
      <c r="AD79" s="2"/>
      <c r="AE79" s="10">
        <v>16167</v>
      </c>
      <c r="AF79" s="2"/>
      <c r="AG79" s="10">
        <f>ROUND(SUM(I79:AE79),5)</f>
        <v>220000</v>
      </c>
    </row>
    <row r="80" spans="1:33" outlineLevel="4">
      <c r="A80" s="16"/>
      <c r="B80" s="16"/>
      <c r="C80" s="16"/>
      <c r="D80" s="16"/>
      <c r="E80" s="16"/>
      <c r="F80" s="16"/>
      <c r="G80" s="16"/>
      <c r="H80" s="16" t="s">
        <v>91</v>
      </c>
      <c r="I80" s="10">
        <v>4260</v>
      </c>
      <c r="J80" s="2"/>
      <c r="K80" s="10">
        <v>6925</v>
      </c>
      <c r="L80" s="10"/>
      <c r="M80" s="10">
        <v>4471</v>
      </c>
      <c r="N80" s="2"/>
      <c r="O80" s="10">
        <v>3822</v>
      </c>
      <c r="P80" s="2"/>
      <c r="Q80" s="10">
        <v>4492</v>
      </c>
      <c r="R80" s="2"/>
      <c r="S80" s="10">
        <v>4145</v>
      </c>
      <c r="T80" s="2"/>
      <c r="U80" s="10">
        <v>4398</v>
      </c>
      <c r="V80" s="2"/>
      <c r="W80" s="10">
        <v>6898</v>
      </c>
      <c r="X80" s="2"/>
      <c r="Y80" s="10">
        <v>5297</v>
      </c>
      <c r="Z80" s="2"/>
      <c r="AA80" s="10">
        <v>4956</v>
      </c>
      <c r="AB80" s="2"/>
      <c r="AC80" s="10">
        <v>4474</v>
      </c>
      <c r="AD80" s="2"/>
      <c r="AE80" s="10">
        <v>3862</v>
      </c>
      <c r="AF80" s="2"/>
      <c r="AG80" s="10">
        <f>ROUND(SUM(I80:AE80),5)</f>
        <v>58000</v>
      </c>
    </row>
    <row r="81" spans="1:33" outlineLevel="4">
      <c r="A81" s="16"/>
      <c r="B81" s="16"/>
      <c r="C81" s="16"/>
      <c r="D81" s="16"/>
      <c r="E81" s="16"/>
      <c r="F81" s="16"/>
      <c r="G81" s="16"/>
      <c r="H81" s="16" t="s">
        <v>92</v>
      </c>
      <c r="I81" s="10">
        <v>1780</v>
      </c>
      <c r="J81" s="2"/>
      <c r="K81" s="10">
        <v>2542</v>
      </c>
      <c r="L81" s="10"/>
      <c r="M81" s="10">
        <v>1446</v>
      </c>
      <c r="N81" s="2"/>
      <c r="O81" s="10">
        <v>1684</v>
      </c>
      <c r="P81" s="2"/>
      <c r="Q81" s="10">
        <v>1905</v>
      </c>
      <c r="R81" s="2"/>
      <c r="S81" s="10">
        <v>1764</v>
      </c>
      <c r="T81" s="2"/>
      <c r="U81" s="10">
        <v>1656</v>
      </c>
      <c r="V81" s="2"/>
      <c r="W81" s="10">
        <v>2865</v>
      </c>
      <c r="X81" s="2"/>
      <c r="Y81" s="10">
        <v>1588</v>
      </c>
      <c r="Z81" s="2"/>
      <c r="AA81" s="10">
        <v>1938</v>
      </c>
      <c r="AB81" s="2"/>
      <c r="AC81" s="10">
        <v>1915</v>
      </c>
      <c r="AD81" s="2"/>
      <c r="AE81" s="10">
        <v>1917</v>
      </c>
      <c r="AF81" s="2"/>
      <c r="AG81" s="10">
        <f>ROUND(SUM(I81:AE81),5)</f>
        <v>23000</v>
      </c>
    </row>
    <row r="82" spans="1:33" ht="16.5" outlineLevel="4" thickBot="1">
      <c r="A82" s="16"/>
      <c r="B82" s="16"/>
      <c r="C82" s="16"/>
      <c r="D82" s="16"/>
      <c r="E82" s="16"/>
      <c r="F82" s="16"/>
      <c r="G82" s="16"/>
      <c r="H82" s="16" t="s">
        <v>93</v>
      </c>
      <c r="I82" s="11">
        <v>563</v>
      </c>
      <c r="J82" s="2"/>
      <c r="K82" s="11">
        <v>859</v>
      </c>
      <c r="L82" s="11"/>
      <c r="M82" s="11">
        <v>566</v>
      </c>
      <c r="N82" s="2"/>
      <c r="O82" s="11">
        <v>562</v>
      </c>
      <c r="P82" s="2"/>
      <c r="Q82" s="11">
        <v>576</v>
      </c>
      <c r="R82" s="2"/>
      <c r="S82" s="11">
        <v>578</v>
      </c>
      <c r="T82" s="2"/>
      <c r="U82" s="11">
        <v>583</v>
      </c>
      <c r="V82" s="2"/>
      <c r="W82" s="11">
        <v>878</v>
      </c>
      <c r="X82" s="2"/>
      <c r="Y82" s="11">
        <v>586</v>
      </c>
      <c r="Z82" s="2"/>
      <c r="AA82" s="11">
        <v>586</v>
      </c>
      <c r="AB82" s="2"/>
      <c r="AC82" s="11">
        <v>586</v>
      </c>
      <c r="AD82" s="2"/>
      <c r="AE82" s="11">
        <v>577</v>
      </c>
      <c r="AF82" s="2"/>
      <c r="AG82" s="11">
        <f>ROUND(SUM(I82:AE82),5)</f>
        <v>7500</v>
      </c>
    </row>
    <row r="83" spans="1:33" outlineLevel="3">
      <c r="A83" s="16"/>
      <c r="B83" s="16"/>
      <c r="C83" s="16"/>
      <c r="D83" s="16"/>
      <c r="E83" s="16"/>
      <c r="F83" s="16"/>
      <c r="G83" s="16" t="s">
        <v>94</v>
      </c>
      <c r="H83" s="16"/>
      <c r="I83" s="10">
        <f>ROUND(SUM(I78:I82),5)</f>
        <v>24288</v>
      </c>
      <c r="J83" s="2"/>
      <c r="K83" s="10">
        <f>ROUND(SUM(K78:K82),5)</f>
        <v>36346</v>
      </c>
      <c r="L83" s="10"/>
      <c r="M83" s="10">
        <f>ROUND(SUM(M78:M82),5)</f>
        <v>21224</v>
      </c>
      <c r="N83" s="2"/>
      <c r="O83" s="10">
        <f>ROUND(SUM(O78:O82),5)</f>
        <v>22027</v>
      </c>
      <c r="P83" s="2"/>
      <c r="Q83" s="10">
        <f>ROUND(SUM(Q78:Q82),5)</f>
        <v>24021</v>
      </c>
      <c r="R83" s="2"/>
      <c r="S83" s="10">
        <f>ROUND(SUM(S78:S82),5)</f>
        <v>25635</v>
      </c>
      <c r="T83" s="2"/>
      <c r="U83" s="10">
        <f>ROUND(SUM(U78:U82),5)</f>
        <v>24218</v>
      </c>
      <c r="V83" s="2"/>
      <c r="W83" s="10">
        <f>ROUND(SUM(W78:W82),5)</f>
        <v>36146</v>
      </c>
      <c r="X83" s="2"/>
      <c r="Y83" s="10">
        <f>ROUND(SUM(Y78:Y82),5)</f>
        <v>24377</v>
      </c>
      <c r="Z83" s="2"/>
      <c r="AA83" s="10">
        <f>ROUND(SUM(AA78:AA82),5)</f>
        <v>24118</v>
      </c>
      <c r="AB83" s="2"/>
      <c r="AC83" s="10">
        <f>ROUND(SUM(AC78:AC82),5)</f>
        <v>23577</v>
      </c>
      <c r="AD83" s="2"/>
      <c r="AE83" s="10">
        <f>ROUND(SUM(AE78:AE82),5)</f>
        <v>22523</v>
      </c>
      <c r="AF83" s="2"/>
      <c r="AG83" s="10">
        <f>ROUND(SUM(I83:AE83),5)</f>
        <v>308500</v>
      </c>
    </row>
    <row r="84" spans="1:33" outlineLevel="4">
      <c r="A84" s="16"/>
      <c r="B84" s="16"/>
      <c r="C84" s="16"/>
      <c r="D84" s="16"/>
      <c r="E84" s="16"/>
      <c r="F84" s="16"/>
      <c r="G84" s="16" t="s">
        <v>95</v>
      </c>
      <c r="H84" s="16"/>
      <c r="I84" s="10"/>
      <c r="J84" s="2"/>
      <c r="K84" s="10"/>
      <c r="L84" s="10"/>
      <c r="M84" s="10"/>
      <c r="N84" s="2"/>
      <c r="O84" s="10"/>
      <c r="P84" s="2"/>
      <c r="Q84" s="10"/>
      <c r="R84" s="2"/>
      <c r="S84" s="10"/>
      <c r="T84" s="2"/>
      <c r="U84" s="10"/>
      <c r="V84" s="2"/>
      <c r="W84" s="10"/>
      <c r="X84" s="2"/>
      <c r="Y84" s="10"/>
      <c r="Z84" s="2"/>
      <c r="AA84" s="10"/>
      <c r="AB84" s="2"/>
      <c r="AC84" s="10"/>
      <c r="AD84" s="2"/>
      <c r="AE84" s="10"/>
      <c r="AF84" s="2"/>
      <c r="AG84" s="10"/>
    </row>
    <row r="85" spans="1:33" outlineLevel="4">
      <c r="A85" s="16"/>
      <c r="B85" s="16"/>
      <c r="C85" s="16"/>
      <c r="D85" s="16"/>
      <c r="E85" s="16"/>
      <c r="F85" s="16"/>
      <c r="G85" s="16"/>
      <c r="H85" s="16" t="s">
        <v>96</v>
      </c>
      <c r="I85" s="10"/>
      <c r="J85" s="2"/>
      <c r="K85" s="10"/>
      <c r="L85" s="10"/>
      <c r="M85" s="10"/>
      <c r="N85" s="2"/>
      <c r="O85" s="10"/>
      <c r="P85" s="2"/>
      <c r="Q85" s="10"/>
      <c r="R85" s="2"/>
      <c r="S85" s="10"/>
      <c r="T85" s="2"/>
      <c r="U85" s="10"/>
      <c r="V85" s="2"/>
      <c r="W85" s="10"/>
      <c r="X85" s="2"/>
      <c r="Y85" s="10"/>
      <c r="Z85" s="2"/>
      <c r="AA85" s="10">
        <v>200</v>
      </c>
      <c r="AB85" s="2"/>
      <c r="AC85" s="10">
        <v>200</v>
      </c>
      <c r="AD85" s="2"/>
      <c r="AE85" s="10">
        <v>100</v>
      </c>
      <c r="AF85" s="2"/>
      <c r="AG85" s="10">
        <f>ROUND(SUM(I85:AE85),5)</f>
        <v>500</v>
      </c>
    </row>
    <row r="86" spans="1:33" ht="16.5" outlineLevel="3" thickBot="1">
      <c r="A86" s="16"/>
      <c r="B86" s="16"/>
      <c r="C86" s="16"/>
      <c r="D86" s="16"/>
      <c r="E86" s="16"/>
      <c r="F86" s="16"/>
      <c r="G86" s="16" t="s">
        <v>97</v>
      </c>
      <c r="H86" s="16"/>
      <c r="I86" s="12"/>
      <c r="J86" s="2"/>
      <c r="K86" s="12"/>
      <c r="L86" s="12"/>
      <c r="M86" s="12"/>
      <c r="N86" s="2"/>
      <c r="O86" s="12"/>
      <c r="P86" s="2"/>
      <c r="Q86" s="12"/>
      <c r="R86" s="2"/>
      <c r="S86" s="12"/>
      <c r="T86" s="2"/>
      <c r="U86" s="12"/>
      <c r="V86" s="2"/>
      <c r="W86" s="12"/>
      <c r="X86" s="2"/>
      <c r="Y86" s="12"/>
      <c r="Z86" s="2"/>
      <c r="AA86" s="12">
        <f>ROUND(SUM(AA84:AA85),5)</f>
        <v>200</v>
      </c>
      <c r="AB86" s="2"/>
      <c r="AC86" s="12">
        <f>ROUND(SUM(AC84:AC85),5)</f>
        <v>200</v>
      </c>
      <c r="AD86" s="2"/>
      <c r="AE86" s="12">
        <f>ROUND(SUM(AE84:AE85),5)</f>
        <v>100</v>
      </c>
      <c r="AF86" s="2"/>
      <c r="AG86" s="12">
        <f>ROUND(SUM(I86:AE86),5)</f>
        <v>500</v>
      </c>
    </row>
    <row r="87" spans="1:33" ht="16.5" outlineLevel="2" thickBot="1">
      <c r="A87" s="16"/>
      <c r="B87" s="16"/>
      <c r="C87" s="16"/>
      <c r="D87" s="16"/>
      <c r="E87" s="16"/>
      <c r="F87" s="16" t="s">
        <v>98</v>
      </c>
      <c r="G87" s="16"/>
      <c r="H87" s="16"/>
      <c r="I87" s="13">
        <f>ROUND(SUM(I51:I66)+I73+I77+I83+I86,5)</f>
        <v>66359</v>
      </c>
      <c r="J87" s="2"/>
      <c r="K87" s="13">
        <f>ROUND(SUM(K51:K66)+K73+K77+K83+K86,5)</f>
        <v>70402</v>
      </c>
      <c r="L87" s="13"/>
      <c r="M87" s="13">
        <f>ROUND(SUM(M51:M66)+M73+M77+M83+M86,5)</f>
        <v>78682</v>
      </c>
      <c r="N87" s="2"/>
      <c r="O87" s="13">
        <f>ROUND(SUM(O51:O66)+O73+O77+O83+O86,5)</f>
        <v>67127</v>
      </c>
      <c r="P87" s="2"/>
      <c r="Q87" s="13">
        <f>ROUND(SUM(Q51:Q66)+Q73+Q77+Q83+Q86,5)</f>
        <v>63721</v>
      </c>
      <c r="R87" s="2"/>
      <c r="S87" s="13">
        <f>ROUND(SUM(S51:S66)+S73+S77+S83+S86,5)</f>
        <v>67962</v>
      </c>
      <c r="T87" s="2"/>
      <c r="U87" s="13">
        <f>ROUND(SUM(U51:U66)+U73+U77+U83+U86,5)</f>
        <v>60557</v>
      </c>
      <c r="V87" s="2"/>
      <c r="W87" s="13">
        <f>ROUND(SUM(W51:W66)+W73+W77+W83+W86,5)</f>
        <v>77228</v>
      </c>
      <c r="X87" s="2"/>
      <c r="Y87" s="13">
        <f>ROUND(SUM(Y51:Y66)+Y73+Y77+Y83+Y86,5)</f>
        <v>55858</v>
      </c>
      <c r="Z87" s="2"/>
      <c r="AA87" s="13">
        <f>ROUND(SUM(AA51:AA66)+AA73+AA77+AA83+AA86,5)</f>
        <v>52994</v>
      </c>
      <c r="AB87" s="2"/>
      <c r="AC87" s="13">
        <f>ROUND(SUM(AC51:AC66)+AC73+AC77+AC83+AC86,5)</f>
        <v>57360</v>
      </c>
      <c r="AD87" s="2"/>
      <c r="AE87" s="13">
        <f>ROUND(SUM(AE51:AE66)+AE73+AE77+AE83+AE86,5)</f>
        <v>63298</v>
      </c>
      <c r="AF87" s="2"/>
      <c r="AG87" s="13">
        <f>ROUND(SUM(I87:AE87),5)</f>
        <v>781548</v>
      </c>
    </row>
    <row r="88" spans="1:33" outlineLevel="1">
      <c r="A88" s="16"/>
      <c r="B88" s="16"/>
      <c r="C88" s="16"/>
      <c r="D88" s="16"/>
      <c r="E88" s="22" t="s">
        <v>99</v>
      </c>
      <c r="F88" s="22"/>
      <c r="G88" s="22"/>
      <c r="H88" s="22"/>
      <c r="I88" s="23">
        <f>ROUND(I50+I87,5)</f>
        <v>66359</v>
      </c>
      <c r="J88" s="24"/>
      <c r="K88" s="23">
        <f>ROUND(K50+K87,5)</f>
        <v>70402</v>
      </c>
      <c r="L88" s="23"/>
      <c r="M88" s="23">
        <f>ROUND(M50+M87,5)</f>
        <v>78682</v>
      </c>
      <c r="N88" s="24"/>
      <c r="O88" s="23">
        <f>ROUND(O50+O87,5)</f>
        <v>67127</v>
      </c>
      <c r="P88" s="24"/>
      <c r="Q88" s="23">
        <f>ROUND(Q50+Q87,5)</f>
        <v>63721</v>
      </c>
      <c r="R88" s="24"/>
      <c r="S88" s="23">
        <f>ROUND(S50+S87,5)</f>
        <v>67962</v>
      </c>
      <c r="T88" s="24"/>
      <c r="U88" s="23">
        <f>ROUND(U50+U87,5)</f>
        <v>60557</v>
      </c>
      <c r="V88" s="24"/>
      <c r="W88" s="23">
        <f>ROUND(W50+W87,5)</f>
        <v>77228</v>
      </c>
      <c r="X88" s="24"/>
      <c r="Y88" s="23">
        <f>ROUND(Y50+Y87,5)</f>
        <v>55858</v>
      </c>
      <c r="Z88" s="24"/>
      <c r="AA88" s="23">
        <f>ROUND(AA50+AA87,5)</f>
        <v>52994</v>
      </c>
      <c r="AB88" s="24"/>
      <c r="AC88" s="23">
        <f>ROUND(AC50+AC87,5)</f>
        <v>57360</v>
      </c>
      <c r="AD88" s="24"/>
      <c r="AE88" s="23">
        <f>ROUND(AE50+AE87,5)</f>
        <v>63298</v>
      </c>
      <c r="AF88" s="24"/>
      <c r="AG88" s="23">
        <f>ROUND(SUM(I88:AE88),5)</f>
        <v>781548</v>
      </c>
    </row>
    <row r="89" spans="1:33" outlineLevel="2">
      <c r="A89" s="16"/>
      <c r="B89" s="16"/>
      <c r="C89" s="16"/>
      <c r="D89" s="16"/>
      <c r="E89" s="16" t="s">
        <v>100</v>
      </c>
      <c r="F89" s="16"/>
      <c r="G89" s="16"/>
      <c r="H89" s="16"/>
      <c r="I89" s="10"/>
      <c r="J89" s="2"/>
      <c r="K89" s="10"/>
      <c r="L89" s="10"/>
      <c r="M89" s="10"/>
      <c r="N89" s="2"/>
      <c r="O89" s="10"/>
      <c r="P89" s="2"/>
      <c r="Q89" s="10"/>
      <c r="R89" s="2"/>
      <c r="S89" s="10"/>
      <c r="T89" s="2"/>
      <c r="U89" s="10"/>
      <c r="V89" s="2"/>
      <c r="W89" s="10"/>
      <c r="X89" s="2"/>
      <c r="Y89" s="10"/>
      <c r="Z89" s="2"/>
      <c r="AA89" s="10"/>
      <c r="AB89" s="2"/>
      <c r="AC89" s="10"/>
      <c r="AD89" s="2"/>
      <c r="AE89" s="10"/>
      <c r="AF89" s="2"/>
      <c r="AG89" s="10"/>
    </row>
    <row r="90" spans="1:33" outlineLevel="3">
      <c r="A90" s="16"/>
      <c r="B90" s="16"/>
      <c r="C90" s="16"/>
      <c r="D90" s="16"/>
      <c r="E90" s="16"/>
      <c r="F90" s="16" t="s">
        <v>101</v>
      </c>
      <c r="G90" s="16"/>
      <c r="H90" s="16"/>
      <c r="I90" s="10"/>
      <c r="J90" s="2"/>
      <c r="K90" s="10"/>
      <c r="L90" s="10"/>
      <c r="M90" s="10"/>
      <c r="N90" s="2"/>
      <c r="O90" s="10"/>
      <c r="P90" s="2"/>
      <c r="Q90" s="10"/>
      <c r="R90" s="2"/>
      <c r="S90" s="10"/>
      <c r="T90" s="2"/>
      <c r="U90" s="10"/>
      <c r="V90" s="2"/>
      <c r="W90" s="10"/>
      <c r="X90" s="2"/>
      <c r="Y90" s="10"/>
      <c r="Z90" s="2"/>
      <c r="AA90" s="10"/>
      <c r="AB90" s="2"/>
      <c r="AC90" s="10"/>
      <c r="AD90" s="2"/>
      <c r="AE90" s="10"/>
      <c r="AF90" s="2"/>
      <c r="AG90" s="10"/>
    </row>
    <row r="91" spans="1:33" outlineLevel="3">
      <c r="A91" s="16"/>
      <c r="B91" s="16"/>
      <c r="C91" s="16"/>
      <c r="D91" s="16"/>
      <c r="E91" s="16"/>
      <c r="F91" s="16"/>
      <c r="G91" s="16" t="s">
        <v>102</v>
      </c>
      <c r="H91" s="16"/>
      <c r="I91" s="10">
        <v>659</v>
      </c>
      <c r="J91" s="2"/>
      <c r="K91" s="10">
        <v>1010</v>
      </c>
      <c r="L91" s="10"/>
      <c r="M91" s="10">
        <v>986</v>
      </c>
      <c r="N91" s="2"/>
      <c r="O91" s="10">
        <v>0</v>
      </c>
      <c r="P91" s="2"/>
      <c r="Q91" s="10">
        <v>0</v>
      </c>
      <c r="R91" s="2"/>
      <c r="S91" s="10">
        <v>167</v>
      </c>
      <c r="T91" s="2"/>
      <c r="U91" s="10">
        <v>574</v>
      </c>
      <c r="V91" s="2"/>
      <c r="W91" s="10">
        <v>540</v>
      </c>
      <c r="X91" s="2"/>
      <c r="Y91" s="10">
        <v>458</v>
      </c>
      <c r="Z91" s="2"/>
      <c r="AA91" s="10">
        <v>1556</v>
      </c>
      <c r="AB91" s="2"/>
      <c r="AC91" s="10">
        <v>0</v>
      </c>
      <c r="AD91" s="2"/>
      <c r="AE91" s="10">
        <v>250</v>
      </c>
      <c r="AF91" s="2"/>
      <c r="AG91" s="10">
        <f>ROUND(SUM(I91:AE91),5)</f>
        <v>6200</v>
      </c>
    </row>
    <row r="92" spans="1:33" outlineLevel="3">
      <c r="A92" s="16"/>
      <c r="B92" s="16"/>
      <c r="C92" s="16"/>
      <c r="D92" s="16"/>
      <c r="E92" s="16"/>
      <c r="F92" s="16"/>
      <c r="G92" s="16" t="s">
        <v>103</v>
      </c>
      <c r="H92" s="16"/>
      <c r="I92" s="10">
        <v>484</v>
      </c>
      <c r="J92" s="2"/>
      <c r="K92" s="10">
        <v>6800</v>
      </c>
      <c r="L92" s="10"/>
      <c r="M92" s="10">
        <v>375</v>
      </c>
      <c r="N92" s="2"/>
      <c r="O92" s="10">
        <v>1504</v>
      </c>
      <c r="P92" s="2"/>
      <c r="Q92" s="10">
        <v>109</v>
      </c>
      <c r="R92" s="2"/>
      <c r="S92" s="10">
        <v>400</v>
      </c>
      <c r="T92" s="2"/>
      <c r="U92" s="10">
        <v>38</v>
      </c>
      <c r="V92" s="2"/>
      <c r="W92" s="10">
        <v>0</v>
      </c>
      <c r="X92" s="2"/>
      <c r="Y92" s="10">
        <v>303</v>
      </c>
      <c r="Z92" s="2"/>
      <c r="AA92" s="10">
        <v>179</v>
      </c>
      <c r="AB92" s="2"/>
      <c r="AC92" s="10">
        <v>534</v>
      </c>
      <c r="AD92" s="2"/>
      <c r="AE92" s="10">
        <v>274</v>
      </c>
      <c r="AF92" s="2"/>
      <c r="AG92" s="10">
        <f>ROUND(SUM(I92:AE92),5)</f>
        <v>11000</v>
      </c>
    </row>
    <row r="93" spans="1:33" outlineLevel="3">
      <c r="A93" s="16"/>
      <c r="B93" s="16"/>
      <c r="C93" s="16"/>
      <c r="D93" s="16"/>
      <c r="E93" s="16"/>
      <c r="F93" s="16"/>
      <c r="G93" s="16" t="s">
        <v>104</v>
      </c>
      <c r="H93" s="16"/>
      <c r="I93" s="10">
        <v>135</v>
      </c>
      <c r="J93" s="2"/>
      <c r="K93" s="10">
        <v>3</v>
      </c>
      <c r="L93" s="10"/>
      <c r="M93" s="10">
        <v>356</v>
      </c>
      <c r="N93" s="2"/>
      <c r="O93" s="10">
        <v>329</v>
      </c>
      <c r="P93" s="2"/>
      <c r="Q93" s="10">
        <v>336</v>
      </c>
      <c r="R93" s="2"/>
      <c r="S93" s="10">
        <v>883</v>
      </c>
      <c r="T93" s="2"/>
      <c r="U93" s="10">
        <v>329</v>
      </c>
      <c r="V93" s="2"/>
      <c r="W93" s="10">
        <v>194</v>
      </c>
      <c r="X93" s="2"/>
      <c r="Y93" s="10">
        <v>135</v>
      </c>
      <c r="Z93" s="2"/>
      <c r="AA93" s="10">
        <v>346</v>
      </c>
      <c r="AB93" s="2"/>
      <c r="AC93" s="10">
        <v>432</v>
      </c>
      <c r="AD93" s="2"/>
      <c r="AE93" s="10">
        <v>1022</v>
      </c>
      <c r="AF93" s="2"/>
      <c r="AG93" s="10">
        <f>ROUND(SUM(I93:AE93),5)</f>
        <v>4500</v>
      </c>
    </row>
    <row r="94" spans="1:33" outlineLevel="3">
      <c r="A94" s="16"/>
      <c r="B94" s="16"/>
      <c r="C94" s="16"/>
      <c r="D94" s="16"/>
      <c r="E94" s="16"/>
      <c r="F94" s="16"/>
      <c r="G94" s="16" t="s">
        <v>105</v>
      </c>
      <c r="H94" s="16"/>
      <c r="I94" s="10">
        <v>525</v>
      </c>
      <c r="J94" s="2"/>
      <c r="K94" s="10">
        <v>4624</v>
      </c>
      <c r="L94" s="10"/>
      <c r="M94" s="10">
        <v>1304</v>
      </c>
      <c r="N94" s="2"/>
      <c r="O94" s="10">
        <v>1284</v>
      </c>
      <c r="P94" s="2"/>
      <c r="Q94" s="10">
        <v>2286</v>
      </c>
      <c r="R94" s="2"/>
      <c r="S94" s="10">
        <v>48</v>
      </c>
      <c r="T94" s="2"/>
      <c r="U94" s="10">
        <v>649</v>
      </c>
      <c r="V94" s="2"/>
      <c r="W94" s="10">
        <v>0</v>
      </c>
      <c r="X94" s="2"/>
      <c r="Y94" s="10">
        <v>174</v>
      </c>
      <c r="Z94" s="2"/>
      <c r="AA94" s="10">
        <v>1312</v>
      </c>
      <c r="AB94" s="2"/>
      <c r="AC94" s="10">
        <v>121</v>
      </c>
      <c r="AD94" s="2"/>
      <c r="AE94" s="10">
        <v>673</v>
      </c>
      <c r="AF94" s="2"/>
      <c r="AG94" s="10">
        <f>ROUND(SUM(I94:AE94),5)</f>
        <v>13000</v>
      </c>
    </row>
    <row r="95" spans="1:33" outlineLevel="3">
      <c r="A95" s="16"/>
      <c r="B95" s="16"/>
      <c r="C95" s="16"/>
      <c r="D95" s="16"/>
      <c r="E95" s="16"/>
      <c r="F95" s="16"/>
      <c r="G95" s="16" t="s">
        <v>106</v>
      </c>
      <c r="H95" s="16"/>
      <c r="I95" s="10">
        <v>0</v>
      </c>
      <c r="J95" s="2"/>
      <c r="K95" s="10">
        <v>0</v>
      </c>
      <c r="L95" s="10"/>
      <c r="M95" s="10">
        <v>793</v>
      </c>
      <c r="N95" s="2"/>
      <c r="O95" s="10">
        <v>0</v>
      </c>
      <c r="P95" s="2"/>
      <c r="Q95" s="10">
        <v>0</v>
      </c>
      <c r="R95" s="2"/>
      <c r="S95" s="10">
        <v>0</v>
      </c>
      <c r="T95" s="2"/>
      <c r="U95" s="10">
        <v>0</v>
      </c>
      <c r="V95" s="2"/>
      <c r="W95" s="10">
        <v>0</v>
      </c>
      <c r="X95" s="2"/>
      <c r="Y95" s="10">
        <v>0</v>
      </c>
      <c r="Z95" s="2"/>
      <c r="AA95" s="10">
        <v>0</v>
      </c>
      <c r="AB95" s="2"/>
      <c r="AC95" s="10">
        <v>0</v>
      </c>
      <c r="AD95" s="2"/>
      <c r="AE95" s="10">
        <v>207</v>
      </c>
      <c r="AF95" s="2"/>
      <c r="AG95" s="10">
        <f>ROUND(SUM(I95:AE95),5)</f>
        <v>1000</v>
      </c>
    </row>
    <row r="96" spans="1:33" outlineLevel="4">
      <c r="A96" s="16"/>
      <c r="B96" s="16"/>
      <c r="C96" s="16"/>
      <c r="D96" s="16"/>
      <c r="E96" s="16"/>
      <c r="F96" s="16"/>
      <c r="G96" s="16" t="s">
        <v>107</v>
      </c>
      <c r="H96" s="16"/>
      <c r="I96" s="10"/>
      <c r="J96" s="2"/>
      <c r="K96" s="10"/>
      <c r="L96" s="10"/>
      <c r="M96" s="10"/>
      <c r="N96" s="2"/>
      <c r="O96" s="10"/>
      <c r="P96" s="2"/>
      <c r="Q96" s="10"/>
      <c r="R96" s="2"/>
      <c r="S96" s="10"/>
      <c r="T96" s="2"/>
      <c r="U96" s="10"/>
      <c r="V96" s="2"/>
      <c r="W96" s="10"/>
      <c r="X96" s="2"/>
      <c r="Y96" s="10"/>
      <c r="Z96" s="2"/>
      <c r="AA96" s="10"/>
      <c r="AB96" s="2"/>
      <c r="AC96" s="10"/>
      <c r="AD96" s="2"/>
      <c r="AE96" s="10"/>
      <c r="AF96" s="2"/>
      <c r="AG96" s="10"/>
    </row>
    <row r="97" spans="1:33" outlineLevel="4">
      <c r="A97" s="16"/>
      <c r="B97" s="16"/>
      <c r="C97" s="16"/>
      <c r="D97" s="16"/>
      <c r="E97" s="16"/>
      <c r="F97" s="16"/>
      <c r="G97" s="16"/>
      <c r="H97" s="16" t="s">
        <v>108</v>
      </c>
      <c r="I97" s="10">
        <v>15811</v>
      </c>
      <c r="J97" s="2"/>
      <c r="K97" s="10">
        <v>15811</v>
      </c>
      <c r="L97" s="10"/>
      <c r="M97" s="10">
        <v>15833</v>
      </c>
      <c r="N97" s="2"/>
      <c r="O97" s="10">
        <v>15833</v>
      </c>
      <c r="P97" s="2"/>
      <c r="Q97" s="10">
        <v>15833</v>
      </c>
      <c r="R97" s="2"/>
      <c r="S97" s="10">
        <v>15833</v>
      </c>
      <c r="T97" s="2"/>
      <c r="U97" s="10">
        <v>15833</v>
      </c>
      <c r="V97" s="2"/>
      <c r="W97" s="10">
        <v>15833</v>
      </c>
      <c r="X97" s="2"/>
      <c r="Y97" s="10">
        <v>15833</v>
      </c>
      <c r="Z97" s="2"/>
      <c r="AA97" s="10">
        <v>15840</v>
      </c>
      <c r="AB97" s="2"/>
      <c r="AC97" s="10">
        <v>15852</v>
      </c>
      <c r="AD97" s="2"/>
      <c r="AE97" s="10">
        <v>15855</v>
      </c>
      <c r="AF97" s="2"/>
      <c r="AG97" s="10">
        <f>ROUND(SUM(I97:AE97),5)</f>
        <v>190000</v>
      </c>
    </row>
    <row r="98" spans="1:33" outlineLevel="4">
      <c r="A98" s="16"/>
      <c r="B98" s="16"/>
      <c r="C98" s="16"/>
      <c r="D98" s="16"/>
      <c r="E98" s="16"/>
      <c r="F98" s="16"/>
      <c r="G98" s="16"/>
      <c r="H98" s="16" t="s">
        <v>109</v>
      </c>
      <c r="I98" s="10">
        <v>1681</v>
      </c>
      <c r="J98" s="2"/>
      <c r="K98" s="10">
        <v>1520</v>
      </c>
      <c r="L98" s="10"/>
      <c r="M98" s="10">
        <v>844</v>
      </c>
      <c r="N98" s="2"/>
      <c r="O98" s="10">
        <v>1218</v>
      </c>
      <c r="P98" s="2"/>
      <c r="Q98" s="10">
        <v>1259</v>
      </c>
      <c r="R98" s="2"/>
      <c r="S98" s="10">
        <v>1074</v>
      </c>
      <c r="T98" s="2"/>
      <c r="U98" s="10">
        <v>1065</v>
      </c>
      <c r="V98" s="2"/>
      <c r="W98" s="10">
        <v>854</v>
      </c>
      <c r="X98" s="2"/>
      <c r="Y98" s="10">
        <v>1546</v>
      </c>
      <c r="Z98" s="2"/>
      <c r="AA98" s="10">
        <v>1085</v>
      </c>
      <c r="AB98" s="2"/>
      <c r="AC98" s="10">
        <v>1066</v>
      </c>
      <c r="AD98" s="2"/>
      <c r="AE98" s="10">
        <v>788</v>
      </c>
      <c r="AF98" s="2"/>
      <c r="AG98" s="10">
        <f>ROUND(SUM(I98:AE98),5)</f>
        <v>14000</v>
      </c>
    </row>
    <row r="99" spans="1:33" outlineLevel="4">
      <c r="A99" s="16"/>
      <c r="B99" s="16"/>
      <c r="C99" s="16"/>
      <c r="D99" s="16"/>
      <c r="E99" s="16"/>
      <c r="F99" s="16"/>
      <c r="G99" s="16"/>
      <c r="H99" s="16" t="s">
        <v>110</v>
      </c>
      <c r="I99" s="10">
        <v>0</v>
      </c>
      <c r="J99" s="2"/>
      <c r="K99" s="10">
        <v>63</v>
      </c>
      <c r="L99" s="10"/>
      <c r="M99" s="10">
        <v>228</v>
      </c>
      <c r="N99" s="2"/>
      <c r="O99" s="10">
        <v>142</v>
      </c>
      <c r="P99" s="2"/>
      <c r="Q99" s="10">
        <v>88</v>
      </c>
      <c r="R99" s="2"/>
      <c r="S99" s="10">
        <v>0</v>
      </c>
      <c r="T99" s="2"/>
      <c r="U99" s="10">
        <v>207</v>
      </c>
      <c r="V99" s="2"/>
      <c r="W99" s="10">
        <v>684</v>
      </c>
      <c r="X99" s="2"/>
      <c r="Y99" s="10">
        <v>737</v>
      </c>
      <c r="Z99" s="2"/>
      <c r="AA99" s="10">
        <v>0</v>
      </c>
      <c r="AB99" s="2"/>
      <c r="AC99" s="10">
        <v>0</v>
      </c>
      <c r="AD99" s="2"/>
      <c r="AE99" s="10">
        <v>351</v>
      </c>
      <c r="AF99" s="2"/>
      <c r="AG99" s="10">
        <f>ROUND(SUM(I99:AE99),5)</f>
        <v>2500</v>
      </c>
    </row>
    <row r="100" spans="1:33" ht="16.5" outlineLevel="4" thickBot="1">
      <c r="A100" s="16"/>
      <c r="B100" s="16"/>
      <c r="C100" s="16"/>
      <c r="D100" s="16"/>
      <c r="E100" s="16"/>
      <c r="F100" s="16"/>
      <c r="G100" s="16"/>
      <c r="H100" s="16" t="s">
        <v>111</v>
      </c>
      <c r="I100" s="11">
        <v>2696</v>
      </c>
      <c r="J100" s="2"/>
      <c r="K100" s="11">
        <v>440</v>
      </c>
      <c r="L100" s="11"/>
      <c r="M100" s="11">
        <v>376</v>
      </c>
      <c r="N100" s="2"/>
      <c r="O100" s="11">
        <v>438</v>
      </c>
      <c r="P100" s="2"/>
      <c r="Q100" s="11">
        <v>415</v>
      </c>
      <c r="R100" s="2"/>
      <c r="S100" s="11">
        <v>500</v>
      </c>
      <c r="T100" s="2"/>
      <c r="U100" s="11">
        <v>610</v>
      </c>
      <c r="V100" s="2"/>
      <c r="W100" s="11">
        <v>493</v>
      </c>
      <c r="X100" s="2"/>
      <c r="Y100" s="11">
        <v>800</v>
      </c>
      <c r="Z100" s="2"/>
      <c r="AA100" s="11">
        <v>55</v>
      </c>
      <c r="AB100" s="2"/>
      <c r="AC100" s="11">
        <v>21</v>
      </c>
      <c r="AD100" s="2"/>
      <c r="AE100" s="11">
        <v>156</v>
      </c>
      <c r="AF100" s="2"/>
      <c r="AG100" s="11">
        <f>ROUND(SUM(I100:AE100),5)</f>
        <v>7000</v>
      </c>
    </row>
    <row r="101" spans="1:33" outlineLevel="3">
      <c r="A101" s="16"/>
      <c r="B101" s="16"/>
      <c r="C101" s="16"/>
      <c r="D101" s="16"/>
      <c r="E101" s="16"/>
      <c r="F101" s="16"/>
      <c r="G101" s="16" t="s">
        <v>112</v>
      </c>
      <c r="H101" s="16"/>
      <c r="I101" s="10">
        <f>ROUND(SUM(I96:I100),5)</f>
        <v>20188</v>
      </c>
      <c r="J101" s="2"/>
      <c r="K101" s="10">
        <f>ROUND(SUM(K96:K100),5)</f>
        <v>17834</v>
      </c>
      <c r="L101" s="10"/>
      <c r="M101" s="10">
        <f>ROUND(SUM(M96:M100),5)</f>
        <v>17281</v>
      </c>
      <c r="N101" s="2"/>
      <c r="O101" s="10">
        <f>ROUND(SUM(O96:O100),5)</f>
        <v>17631</v>
      </c>
      <c r="P101" s="2"/>
      <c r="Q101" s="10">
        <f>ROUND(SUM(Q96:Q100),5)</f>
        <v>17595</v>
      </c>
      <c r="R101" s="2"/>
      <c r="S101" s="10">
        <f>ROUND(SUM(S96:S100),5)</f>
        <v>17407</v>
      </c>
      <c r="T101" s="2"/>
      <c r="U101" s="10">
        <f>ROUND(SUM(U96:U100),5)</f>
        <v>17715</v>
      </c>
      <c r="V101" s="2"/>
      <c r="W101" s="10">
        <f>ROUND(SUM(W96:W100),5)</f>
        <v>17864</v>
      </c>
      <c r="X101" s="2"/>
      <c r="Y101" s="10">
        <f>ROUND(SUM(Y96:Y100),5)</f>
        <v>18916</v>
      </c>
      <c r="Z101" s="2"/>
      <c r="AA101" s="10">
        <f>ROUND(SUM(AA96:AA100),5)</f>
        <v>16980</v>
      </c>
      <c r="AB101" s="2"/>
      <c r="AC101" s="10">
        <f>ROUND(SUM(AC96:AC100),5)</f>
        <v>16939</v>
      </c>
      <c r="AD101" s="2"/>
      <c r="AE101" s="10">
        <f>ROUND(SUM(AE96:AE100),5)</f>
        <v>17150</v>
      </c>
      <c r="AF101" s="2"/>
      <c r="AG101" s="10">
        <f>ROUND(SUM(I101:AE101),5)</f>
        <v>213500</v>
      </c>
    </row>
    <row r="102" spans="1:33" outlineLevel="4">
      <c r="A102" s="16"/>
      <c r="B102" s="16"/>
      <c r="C102" s="16"/>
      <c r="D102" s="16"/>
      <c r="E102" s="16"/>
      <c r="F102" s="16"/>
      <c r="G102" s="16" t="s">
        <v>113</v>
      </c>
      <c r="H102" s="16"/>
      <c r="I102" s="10"/>
      <c r="J102" s="2"/>
      <c r="K102" s="10"/>
      <c r="L102" s="10"/>
      <c r="M102" s="10"/>
      <c r="N102" s="2"/>
      <c r="O102" s="10"/>
      <c r="P102" s="2"/>
      <c r="Q102" s="10"/>
      <c r="R102" s="2"/>
      <c r="S102" s="10"/>
      <c r="T102" s="2"/>
      <c r="U102" s="10"/>
      <c r="V102" s="2"/>
      <c r="W102" s="10"/>
      <c r="X102" s="2"/>
      <c r="Y102" s="10"/>
      <c r="Z102" s="2"/>
      <c r="AA102" s="10"/>
      <c r="AB102" s="2"/>
      <c r="AC102" s="10"/>
      <c r="AD102" s="2"/>
      <c r="AE102" s="10"/>
      <c r="AF102" s="2"/>
      <c r="AG102" s="10"/>
    </row>
    <row r="103" spans="1:33" outlineLevel="4">
      <c r="A103" s="16"/>
      <c r="B103" s="16"/>
      <c r="C103" s="16"/>
      <c r="D103" s="16"/>
      <c r="E103" s="16"/>
      <c r="F103" s="16"/>
      <c r="G103" s="16"/>
      <c r="H103" s="16" t="s">
        <v>114</v>
      </c>
      <c r="I103" s="10">
        <v>1147</v>
      </c>
      <c r="J103" s="2"/>
      <c r="K103" s="10">
        <v>310</v>
      </c>
      <c r="L103" s="10"/>
      <c r="M103" s="10">
        <v>27</v>
      </c>
      <c r="N103" s="2"/>
      <c r="O103" s="10">
        <v>352</v>
      </c>
      <c r="P103" s="2"/>
      <c r="Q103" s="10">
        <v>399</v>
      </c>
      <c r="R103" s="2"/>
      <c r="S103" s="10">
        <v>145</v>
      </c>
      <c r="T103" s="2"/>
      <c r="U103" s="10">
        <v>954</v>
      </c>
      <c r="V103" s="2"/>
      <c r="W103" s="10">
        <v>235</v>
      </c>
      <c r="X103" s="2"/>
      <c r="Y103" s="10">
        <v>849</v>
      </c>
      <c r="Z103" s="2"/>
      <c r="AA103" s="10">
        <v>180</v>
      </c>
      <c r="AB103" s="2"/>
      <c r="AC103" s="10">
        <v>47</v>
      </c>
      <c r="AD103" s="2"/>
      <c r="AE103" s="10">
        <v>355</v>
      </c>
      <c r="AF103" s="2"/>
      <c r="AG103" s="10">
        <f>ROUND(SUM(I103:AE103),5)</f>
        <v>5000</v>
      </c>
    </row>
    <row r="104" spans="1:33" ht="16.5" outlineLevel="4" thickBot="1">
      <c r="A104" s="16"/>
      <c r="B104" s="16"/>
      <c r="C104" s="16"/>
      <c r="D104" s="16"/>
      <c r="E104" s="16"/>
      <c r="F104" s="16"/>
      <c r="G104" s="16"/>
      <c r="H104" s="16" t="s">
        <v>115</v>
      </c>
      <c r="I104" s="11">
        <v>326</v>
      </c>
      <c r="J104" s="2"/>
      <c r="K104" s="11">
        <v>700</v>
      </c>
      <c r="L104" s="11"/>
      <c r="M104" s="11">
        <v>343</v>
      </c>
      <c r="N104" s="2"/>
      <c r="O104" s="11">
        <v>428</v>
      </c>
      <c r="P104" s="2"/>
      <c r="Q104" s="11">
        <v>843</v>
      </c>
      <c r="R104" s="2"/>
      <c r="S104" s="11">
        <v>410</v>
      </c>
      <c r="T104" s="2"/>
      <c r="U104" s="11">
        <v>365</v>
      </c>
      <c r="V104" s="2"/>
      <c r="W104" s="11">
        <v>748</v>
      </c>
      <c r="X104" s="2"/>
      <c r="Y104" s="11">
        <v>334</v>
      </c>
      <c r="Z104" s="2"/>
      <c r="AA104" s="11">
        <v>383</v>
      </c>
      <c r="AB104" s="2"/>
      <c r="AC104" s="11">
        <v>779</v>
      </c>
      <c r="AD104" s="2"/>
      <c r="AE104" s="11">
        <v>341</v>
      </c>
      <c r="AF104" s="2"/>
      <c r="AG104" s="11">
        <f>ROUND(SUM(I104:AE104),5)</f>
        <v>6000</v>
      </c>
    </row>
    <row r="105" spans="1:33" outlineLevel="3">
      <c r="A105" s="16"/>
      <c r="B105" s="16"/>
      <c r="C105" s="16"/>
      <c r="D105" s="16"/>
      <c r="E105" s="16"/>
      <c r="F105" s="16"/>
      <c r="G105" s="16" t="s">
        <v>116</v>
      </c>
      <c r="H105" s="16"/>
      <c r="I105" s="10">
        <f>ROUND(SUM(I102:I104),5)</f>
        <v>1473</v>
      </c>
      <c r="J105" s="2"/>
      <c r="K105" s="10">
        <f>ROUND(SUM(K102:K104),5)</f>
        <v>1010</v>
      </c>
      <c r="L105" s="10"/>
      <c r="M105" s="10">
        <f>ROUND(SUM(M102:M104),5)</f>
        <v>370</v>
      </c>
      <c r="N105" s="2"/>
      <c r="O105" s="10">
        <f>ROUND(SUM(O102:O104),5)</f>
        <v>780</v>
      </c>
      <c r="P105" s="2"/>
      <c r="Q105" s="10">
        <f>ROUND(SUM(Q102:Q104),5)</f>
        <v>1242</v>
      </c>
      <c r="R105" s="2"/>
      <c r="S105" s="10">
        <f>ROUND(SUM(S102:S104),5)</f>
        <v>555</v>
      </c>
      <c r="T105" s="2"/>
      <c r="U105" s="10">
        <f>ROUND(SUM(U102:U104),5)</f>
        <v>1319</v>
      </c>
      <c r="V105" s="2"/>
      <c r="W105" s="10">
        <f>ROUND(SUM(W102:W104),5)</f>
        <v>983</v>
      </c>
      <c r="X105" s="2"/>
      <c r="Y105" s="10">
        <f>ROUND(SUM(Y102:Y104),5)</f>
        <v>1183</v>
      </c>
      <c r="Z105" s="2"/>
      <c r="AA105" s="10">
        <f>ROUND(SUM(AA102:AA104),5)</f>
        <v>563</v>
      </c>
      <c r="AB105" s="2"/>
      <c r="AC105" s="10">
        <f>ROUND(SUM(AC102:AC104),5)</f>
        <v>826</v>
      </c>
      <c r="AD105" s="2"/>
      <c r="AE105" s="10">
        <f>ROUND(SUM(AE102:AE104),5)</f>
        <v>696</v>
      </c>
      <c r="AF105" s="2"/>
      <c r="AG105" s="10">
        <f>ROUND(SUM(I105:AE105),5)</f>
        <v>11000</v>
      </c>
    </row>
    <row r="106" spans="1:33" outlineLevel="4">
      <c r="A106" s="16"/>
      <c r="B106" s="16"/>
      <c r="C106" s="16"/>
      <c r="D106" s="16"/>
      <c r="E106" s="16"/>
      <c r="F106" s="16"/>
      <c r="G106" s="16" t="s">
        <v>117</v>
      </c>
      <c r="H106" s="16"/>
      <c r="I106" s="10"/>
      <c r="J106" s="2"/>
      <c r="K106" s="10"/>
      <c r="L106" s="10"/>
      <c r="M106" s="10"/>
      <c r="N106" s="2"/>
      <c r="O106" s="10"/>
      <c r="P106" s="2"/>
      <c r="Q106" s="10"/>
      <c r="R106" s="2"/>
      <c r="S106" s="10"/>
      <c r="T106" s="2"/>
      <c r="U106" s="10"/>
      <c r="V106" s="2"/>
      <c r="W106" s="10"/>
      <c r="X106" s="2"/>
      <c r="Y106" s="10"/>
      <c r="Z106" s="2"/>
      <c r="AA106" s="10"/>
      <c r="AB106" s="2"/>
      <c r="AC106" s="10"/>
      <c r="AD106" s="2"/>
      <c r="AE106" s="10"/>
      <c r="AF106" s="2"/>
      <c r="AG106" s="10"/>
    </row>
    <row r="107" spans="1:33" outlineLevel="4">
      <c r="A107" s="16"/>
      <c r="B107" s="16"/>
      <c r="C107" s="16"/>
      <c r="D107" s="16"/>
      <c r="E107" s="16"/>
      <c r="F107" s="16"/>
      <c r="G107" s="16"/>
      <c r="H107" s="16" t="s">
        <v>118</v>
      </c>
      <c r="I107" s="10">
        <v>45099</v>
      </c>
      <c r="J107" s="2"/>
      <c r="K107" s="10">
        <v>80866</v>
      </c>
      <c r="L107" s="10"/>
      <c r="M107" s="10">
        <v>45537</v>
      </c>
      <c r="N107" s="2"/>
      <c r="O107" s="10">
        <v>46364</v>
      </c>
      <c r="P107" s="2"/>
      <c r="Q107" s="10">
        <v>46316</v>
      </c>
      <c r="R107" s="2"/>
      <c r="S107" s="10">
        <v>43572</v>
      </c>
      <c r="T107" s="2"/>
      <c r="U107" s="10">
        <v>50284</v>
      </c>
      <c r="V107" s="2"/>
      <c r="W107" s="10">
        <v>64823</v>
      </c>
      <c r="X107" s="2"/>
      <c r="Y107" s="10">
        <v>42641</v>
      </c>
      <c r="Z107" s="2"/>
      <c r="AA107" s="10">
        <v>45174</v>
      </c>
      <c r="AB107" s="2"/>
      <c r="AC107" s="10">
        <v>42869</v>
      </c>
      <c r="AD107" s="2"/>
      <c r="AE107" s="10">
        <v>41455</v>
      </c>
      <c r="AF107" s="2"/>
      <c r="AG107" s="10">
        <f t="shared" ref="AG107:AG113" si="5">ROUND(SUM(I107:AE107),5)</f>
        <v>595000</v>
      </c>
    </row>
    <row r="108" spans="1:33" outlineLevel="4">
      <c r="A108" s="16"/>
      <c r="B108" s="16"/>
      <c r="C108" s="16"/>
      <c r="D108" s="16"/>
      <c r="E108" s="16"/>
      <c r="F108" s="16"/>
      <c r="G108" s="16"/>
      <c r="H108" s="16" t="s">
        <v>119</v>
      </c>
      <c r="I108" s="10">
        <v>12354</v>
      </c>
      <c r="J108" s="2"/>
      <c r="K108" s="10">
        <v>12349</v>
      </c>
      <c r="L108" s="10"/>
      <c r="M108" s="10">
        <v>14232</v>
      </c>
      <c r="N108" s="2"/>
      <c r="O108" s="10">
        <v>12744</v>
      </c>
      <c r="P108" s="2"/>
      <c r="Q108" s="10">
        <v>13995</v>
      </c>
      <c r="R108" s="2"/>
      <c r="S108" s="10">
        <v>12761</v>
      </c>
      <c r="T108" s="2"/>
      <c r="U108" s="10">
        <v>14072</v>
      </c>
      <c r="V108" s="2"/>
      <c r="W108" s="10">
        <v>12158</v>
      </c>
      <c r="X108" s="2"/>
      <c r="Y108" s="10">
        <v>12377</v>
      </c>
      <c r="Z108" s="2"/>
      <c r="AA108" s="10">
        <v>13073</v>
      </c>
      <c r="AB108" s="2"/>
      <c r="AC108" s="10">
        <v>13257</v>
      </c>
      <c r="AD108" s="2"/>
      <c r="AE108" s="10">
        <v>12628</v>
      </c>
      <c r="AF108" s="2"/>
      <c r="AG108" s="10">
        <f t="shared" si="5"/>
        <v>156000</v>
      </c>
    </row>
    <row r="109" spans="1:33" outlineLevel="4">
      <c r="A109" s="16"/>
      <c r="B109" s="16"/>
      <c r="C109" s="16"/>
      <c r="D109" s="16"/>
      <c r="E109" s="16"/>
      <c r="F109" s="16"/>
      <c r="G109" s="16"/>
      <c r="H109" s="16" t="s">
        <v>120</v>
      </c>
      <c r="I109" s="10">
        <v>4283</v>
      </c>
      <c r="J109" s="2"/>
      <c r="K109" s="10">
        <v>6571</v>
      </c>
      <c r="L109" s="10"/>
      <c r="M109" s="10">
        <v>4003</v>
      </c>
      <c r="N109" s="2"/>
      <c r="O109" s="10">
        <v>4161</v>
      </c>
      <c r="P109" s="2"/>
      <c r="Q109" s="10">
        <v>5327</v>
      </c>
      <c r="R109" s="2"/>
      <c r="S109" s="10">
        <v>3415</v>
      </c>
      <c r="T109" s="2"/>
      <c r="U109" s="10">
        <v>3868</v>
      </c>
      <c r="V109" s="2"/>
      <c r="W109" s="10">
        <v>5712</v>
      </c>
      <c r="X109" s="2"/>
      <c r="Y109" s="10">
        <v>3301</v>
      </c>
      <c r="Z109" s="2"/>
      <c r="AA109" s="10">
        <v>4381</v>
      </c>
      <c r="AB109" s="2"/>
      <c r="AC109" s="10">
        <v>4115</v>
      </c>
      <c r="AD109" s="2"/>
      <c r="AE109" s="10">
        <v>4633</v>
      </c>
      <c r="AF109" s="2"/>
      <c r="AG109" s="10">
        <f t="shared" si="5"/>
        <v>53770</v>
      </c>
    </row>
    <row r="110" spans="1:33" outlineLevel="4">
      <c r="A110" s="16"/>
      <c r="B110" s="16"/>
      <c r="C110" s="16"/>
      <c r="D110" s="16"/>
      <c r="E110" s="16"/>
      <c r="F110" s="16"/>
      <c r="G110" s="16"/>
      <c r="H110" s="16" t="s">
        <v>121</v>
      </c>
      <c r="I110" s="10">
        <v>-1909</v>
      </c>
      <c r="J110" s="2"/>
      <c r="K110" s="10">
        <v>-12004</v>
      </c>
      <c r="L110" s="10"/>
      <c r="M110" s="10">
        <v>-5219</v>
      </c>
      <c r="N110" s="2"/>
      <c r="O110" s="10">
        <v>-3829</v>
      </c>
      <c r="P110" s="2"/>
      <c r="Q110" s="10">
        <v>-3372</v>
      </c>
      <c r="R110" s="2"/>
      <c r="S110" s="10">
        <v>-3243</v>
      </c>
      <c r="T110" s="2"/>
      <c r="U110" s="10">
        <v>-6555</v>
      </c>
      <c r="V110" s="2"/>
      <c r="W110" s="10">
        <v>-159</v>
      </c>
      <c r="X110" s="2"/>
      <c r="Y110" s="10">
        <v>-865</v>
      </c>
      <c r="Z110" s="2"/>
      <c r="AA110" s="10">
        <v>-1651</v>
      </c>
      <c r="AB110" s="2"/>
      <c r="AC110" s="10">
        <v>-210</v>
      </c>
      <c r="AD110" s="2"/>
      <c r="AE110" s="10">
        <v>0</v>
      </c>
      <c r="AF110" s="2"/>
      <c r="AG110" s="10">
        <f t="shared" si="5"/>
        <v>-39016</v>
      </c>
    </row>
    <row r="111" spans="1:33" outlineLevel="4">
      <c r="A111" s="16"/>
      <c r="B111" s="16"/>
      <c r="C111" s="16"/>
      <c r="D111" s="16"/>
      <c r="E111" s="16"/>
      <c r="F111" s="16"/>
      <c r="G111" s="16"/>
      <c r="H111" s="16" t="s">
        <v>122</v>
      </c>
      <c r="I111" s="10">
        <v>4603</v>
      </c>
      <c r="J111" s="2"/>
      <c r="K111" s="10">
        <v>6878</v>
      </c>
      <c r="L111" s="10"/>
      <c r="M111" s="10">
        <v>4658</v>
      </c>
      <c r="N111" s="2"/>
      <c r="O111" s="10">
        <v>4658</v>
      </c>
      <c r="P111" s="2"/>
      <c r="Q111" s="10">
        <v>4549</v>
      </c>
      <c r="R111" s="2"/>
      <c r="S111" s="10">
        <v>4549</v>
      </c>
      <c r="T111" s="2"/>
      <c r="U111" s="10">
        <v>4549</v>
      </c>
      <c r="V111" s="2"/>
      <c r="W111" s="10">
        <v>6841</v>
      </c>
      <c r="X111" s="2"/>
      <c r="Y111" s="10">
        <v>4549</v>
      </c>
      <c r="Z111" s="2"/>
      <c r="AA111" s="10">
        <v>4593</v>
      </c>
      <c r="AB111" s="2"/>
      <c r="AC111" s="10">
        <v>4593</v>
      </c>
      <c r="AD111" s="2"/>
      <c r="AE111" s="10">
        <v>4480</v>
      </c>
      <c r="AF111" s="2"/>
      <c r="AG111" s="10">
        <f t="shared" si="5"/>
        <v>59500</v>
      </c>
    </row>
    <row r="112" spans="1:33" ht="16.5" outlineLevel="4" thickBot="1">
      <c r="A112" s="16"/>
      <c r="B112" s="16"/>
      <c r="C112" s="16"/>
      <c r="D112" s="16"/>
      <c r="E112" s="16"/>
      <c r="F112" s="16"/>
      <c r="G112" s="16"/>
      <c r="H112" s="16" t="s">
        <v>123</v>
      </c>
      <c r="I112" s="11">
        <v>0</v>
      </c>
      <c r="J112" s="2"/>
      <c r="K112" s="11">
        <v>0</v>
      </c>
      <c r="L112" s="11"/>
      <c r="M112" s="11">
        <v>-17842</v>
      </c>
      <c r="N112" s="2"/>
      <c r="O112" s="11">
        <v>0</v>
      </c>
      <c r="P112" s="2"/>
      <c r="Q112" s="11">
        <v>0</v>
      </c>
      <c r="R112" s="2"/>
      <c r="S112" s="11">
        <v>0</v>
      </c>
      <c r="T112" s="2"/>
      <c r="U112" s="11">
        <v>0</v>
      </c>
      <c r="V112" s="2"/>
      <c r="W112" s="11">
        <v>0</v>
      </c>
      <c r="X112" s="2"/>
      <c r="Y112" s="11">
        <v>-17843</v>
      </c>
      <c r="Z112" s="2"/>
      <c r="AA112" s="11">
        <v>0</v>
      </c>
      <c r="AB112" s="2"/>
      <c r="AC112" s="11">
        <v>0</v>
      </c>
      <c r="AD112" s="2"/>
      <c r="AE112" s="11">
        <v>0</v>
      </c>
      <c r="AF112" s="2"/>
      <c r="AG112" s="11">
        <f t="shared" si="5"/>
        <v>-35685</v>
      </c>
    </row>
    <row r="113" spans="1:33" outlineLevel="3">
      <c r="A113" s="16"/>
      <c r="B113" s="16"/>
      <c r="C113" s="16"/>
      <c r="D113" s="16"/>
      <c r="E113" s="16"/>
      <c r="F113" s="16"/>
      <c r="G113" s="16" t="s">
        <v>124</v>
      </c>
      <c r="H113" s="16"/>
      <c r="I113" s="10">
        <f>ROUND(SUM(I106:I112),5)</f>
        <v>64430</v>
      </c>
      <c r="J113" s="2"/>
      <c r="K113" s="10">
        <f>ROUND(SUM(K106:K112),5)</f>
        <v>94660</v>
      </c>
      <c r="L113" s="10"/>
      <c r="M113" s="10">
        <f>ROUND(SUM(M106:M112),5)</f>
        <v>45369</v>
      </c>
      <c r="N113" s="2"/>
      <c r="O113" s="10">
        <f>ROUND(SUM(O106:O112),5)</f>
        <v>64098</v>
      </c>
      <c r="P113" s="2"/>
      <c r="Q113" s="10">
        <f>ROUND(SUM(Q106:Q112),5)</f>
        <v>66815</v>
      </c>
      <c r="R113" s="2"/>
      <c r="S113" s="10">
        <f>ROUND(SUM(S106:S112),5)</f>
        <v>61054</v>
      </c>
      <c r="T113" s="2"/>
      <c r="U113" s="10">
        <f>ROUND(SUM(U106:U112),5)</f>
        <v>66218</v>
      </c>
      <c r="V113" s="2"/>
      <c r="W113" s="10">
        <f>ROUND(SUM(W106:W112),5)</f>
        <v>89375</v>
      </c>
      <c r="X113" s="2"/>
      <c r="Y113" s="10">
        <f>ROUND(SUM(Y106:Y112),5)</f>
        <v>44160</v>
      </c>
      <c r="Z113" s="2"/>
      <c r="AA113" s="10">
        <f>ROUND(SUM(AA106:AA112),5)</f>
        <v>65570</v>
      </c>
      <c r="AB113" s="2"/>
      <c r="AC113" s="10">
        <f>ROUND(SUM(AC106:AC112),5)</f>
        <v>64624</v>
      </c>
      <c r="AD113" s="2"/>
      <c r="AE113" s="10">
        <f>ROUND(SUM(AE106:AE112),5)</f>
        <v>63196</v>
      </c>
      <c r="AF113" s="2"/>
      <c r="AG113" s="10">
        <f t="shared" si="5"/>
        <v>789569</v>
      </c>
    </row>
    <row r="114" spans="1:33" outlineLevel="4">
      <c r="A114" s="16"/>
      <c r="B114" s="16"/>
      <c r="C114" s="16"/>
      <c r="D114" s="16"/>
      <c r="E114" s="16"/>
      <c r="F114" s="16"/>
      <c r="G114" s="16" t="s">
        <v>125</v>
      </c>
      <c r="H114" s="16"/>
      <c r="I114" s="10"/>
      <c r="J114" s="2"/>
      <c r="K114" s="10"/>
      <c r="L114" s="10"/>
      <c r="M114" s="10"/>
      <c r="N114" s="2"/>
      <c r="O114" s="10"/>
      <c r="P114" s="2"/>
      <c r="Q114" s="10"/>
      <c r="R114" s="2"/>
      <c r="S114" s="10"/>
      <c r="T114" s="2"/>
      <c r="U114" s="10"/>
      <c r="V114" s="2"/>
      <c r="W114" s="10"/>
      <c r="X114" s="2"/>
      <c r="Y114" s="10"/>
      <c r="Z114" s="2"/>
      <c r="AA114" s="10"/>
      <c r="AB114" s="2"/>
      <c r="AC114" s="10"/>
      <c r="AD114" s="2"/>
      <c r="AE114" s="10"/>
      <c r="AF114" s="2"/>
      <c r="AG114" s="10"/>
    </row>
    <row r="115" spans="1:33" outlineLevel="4">
      <c r="A115" s="16"/>
      <c r="B115" s="16"/>
      <c r="C115" s="16"/>
      <c r="D115" s="16"/>
      <c r="E115" s="16"/>
      <c r="F115" s="16"/>
      <c r="G115" s="16"/>
      <c r="H115" s="16" t="s">
        <v>126</v>
      </c>
      <c r="I115" s="10">
        <v>2202</v>
      </c>
      <c r="J115" s="2"/>
      <c r="K115" s="10">
        <v>2176</v>
      </c>
      <c r="L115" s="10"/>
      <c r="M115" s="10">
        <v>3429</v>
      </c>
      <c r="N115" s="2"/>
      <c r="O115" s="10">
        <v>3721</v>
      </c>
      <c r="P115" s="2"/>
      <c r="Q115" s="10">
        <v>3263</v>
      </c>
      <c r="R115" s="2"/>
      <c r="S115" s="10">
        <v>2809</v>
      </c>
      <c r="T115" s="2"/>
      <c r="U115" s="10">
        <v>2321</v>
      </c>
      <c r="V115" s="2"/>
      <c r="W115" s="10">
        <v>1468</v>
      </c>
      <c r="X115" s="2"/>
      <c r="Y115" s="10">
        <v>1422</v>
      </c>
      <c r="Z115" s="2"/>
      <c r="AA115" s="10">
        <v>1240</v>
      </c>
      <c r="AB115" s="2"/>
      <c r="AC115" s="10">
        <v>1322</v>
      </c>
      <c r="AD115" s="2"/>
      <c r="AE115" s="10">
        <v>2627</v>
      </c>
      <c r="AF115" s="2"/>
      <c r="AG115" s="10">
        <f>ROUND(SUM(I115:AE115),5)</f>
        <v>28000</v>
      </c>
    </row>
    <row r="116" spans="1:33" ht="16.5" outlineLevel="4" thickBot="1">
      <c r="A116" s="16"/>
      <c r="B116" s="16"/>
      <c r="C116" s="16"/>
      <c r="D116" s="16"/>
      <c r="E116" s="16"/>
      <c r="F116" s="16"/>
      <c r="G116" s="16"/>
      <c r="H116" s="16" t="s">
        <v>127</v>
      </c>
      <c r="I116" s="12">
        <v>555</v>
      </c>
      <c r="J116" s="2"/>
      <c r="K116" s="12">
        <v>2890</v>
      </c>
      <c r="L116" s="12"/>
      <c r="M116" s="12">
        <v>109</v>
      </c>
      <c r="N116" s="2"/>
      <c r="O116" s="12">
        <v>477</v>
      </c>
      <c r="P116" s="2"/>
      <c r="Q116" s="12">
        <v>795</v>
      </c>
      <c r="R116" s="2"/>
      <c r="S116" s="12">
        <v>1253</v>
      </c>
      <c r="T116" s="2"/>
      <c r="U116" s="12">
        <v>594</v>
      </c>
      <c r="V116" s="2"/>
      <c r="W116" s="12">
        <v>2754</v>
      </c>
      <c r="X116" s="2"/>
      <c r="Y116" s="12">
        <v>1180</v>
      </c>
      <c r="Z116" s="2"/>
      <c r="AA116" s="12">
        <v>1119</v>
      </c>
      <c r="AB116" s="2"/>
      <c r="AC116" s="12">
        <v>188</v>
      </c>
      <c r="AD116" s="2"/>
      <c r="AE116" s="12">
        <v>1086</v>
      </c>
      <c r="AF116" s="2"/>
      <c r="AG116" s="12">
        <f>ROUND(SUM(I116:AE116),5)</f>
        <v>13000</v>
      </c>
    </row>
    <row r="117" spans="1:33" ht="16.5" outlineLevel="3" thickBot="1">
      <c r="A117" s="16"/>
      <c r="B117" s="16"/>
      <c r="C117" s="16"/>
      <c r="D117" s="16"/>
      <c r="E117" s="16"/>
      <c r="F117" s="16"/>
      <c r="G117" s="16" t="s">
        <v>128</v>
      </c>
      <c r="H117" s="16"/>
      <c r="I117" s="14">
        <f>ROUND(SUM(I114:I116),5)</f>
        <v>2757</v>
      </c>
      <c r="J117" s="2"/>
      <c r="K117" s="14">
        <f>ROUND(SUM(K114:K116),5)</f>
        <v>5066</v>
      </c>
      <c r="L117" s="14"/>
      <c r="M117" s="14">
        <f>ROUND(SUM(M114:M116),5)</f>
        <v>3538</v>
      </c>
      <c r="N117" s="2"/>
      <c r="O117" s="14">
        <f>ROUND(SUM(O114:O116),5)</f>
        <v>4198</v>
      </c>
      <c r="P117" s="2"/>
      <c r="Q117" s="14">
        <f>ROUND(SUM(Q114:Q116),5)</f>
        <v>4058</v>
      </c>
      <c r="R117" s="2"/>
      <c r="S117" s="14">
        <f>ROUND(SUM(S114:S116),5)</f>
        <v>4062</v>
      </c>
      <c r="T117" s="2"/>
      <c r="U117" s="14">
        <f>ROUND(SUM(U114:U116),5)</f>
        <v>2915</v>
      </c>
      <c r="V117" s="2"/>
      <c r="W117" s="14">
        <f>ROUND(SUM(W114:W116),5)</f>
        <v>4222</v>
      </c>
      <c r="X117" s="2"/>
      <c r="Y117" s="14">
        <f>ROUND(SUM(Y114:Y116),5)</f>
        <v>2602</v>
      </c>
      <c r="Z117" s="2"/>
      <c r="AA117" s="14">
        <f>ROUND(SUM(AA114:AA116),5)</f>
        <v>2359</v>
      </c>
      <c r="AB117" s="2"/>
      <c r="AC117" s="14">
        <f>ROUND(SUM(AC114:AC116),5)</f>
        <v>1510</v>
      </c>
      <c r="AD117" s="2"/>
      <c r="AE117" s="14">
        <f>ROUND(SUM(AE114:AE116),5)</f>
        <v>3713</v>
      </c>
      <c r="AF117" s="2"/>
      <c r="AG117" s="14">
        <f>ROUND(SUM(I117:AE117),5)</f>
        <v>41000</v>
      </c>
    </row>
    <row r="118" spans="1:33" ht="16.5" outlineLevel="2" thickBot="1">
      <c r="A118" s="16"/>
      <c r="B118" s="16"/>
      <c r="C118" s="16"/>
      <c r="D118" s="16"/>
      <c r="E118" s="16"/>
      <c r="F118" s="16" t="s">
        <v>129</v>
      </c>
      <c r="G118" s="16"/>
      <c r="H118" s="16"/>
      <c r="I118" s="13">
        <f>ROUND(SUM(I90:I95)+I101+I105+I113+I117,5)</f>
        <v>90651</v>
      </c>
      <c r="J118" s="2"/>
      <c r="K118" s="13">
        <f>ROUND(SUM(K90:K95)+K101+K105+K113+K117,5)</f>
        <v>131007</v>
      </c>
      <c r="L118" s="13"/>
      <c r="M118" s="13">
        <f>ROUND(SUM(M90:M95)+M101+M105+M113+M117,5)</f>
        <v>70372</v>
      </c>
      <c r="N118" s="2"/>
      <c r="O118" s="13">
        <f>ROUND(SUM(O90:O95)+O101+O105+O113+O117,5)</f>
        <v>89824</v>
      </c>
      <c r="P118" s="2"/>
      <c r="Q118" s="13">
        <f>ROUND(SUM(Q90:Q95)+Q101+Q105+Q113+Q117,5)</f>
        <v>92441</v>
      </c>
      <c r="R118" s="2"/>
      <c r="S118" s="13">
        <f>ROUND(SUM(S90:S95)+S101+S105+S113+S117,5)</f>
        <v>84576</v>
      </c>
      <c r="T118" s="2"/>
      <c r="U118" s="13">
        <f>ROUND(SUM(U90:U95)+U101+U105+U113+U117,5)</f>
        <v>89757</v>
      </c>
      <c r="V118" s="2"/>
      <c r="W118" s="13">
        <f>ROUND(SUM(W90:W95)+W101+W105+W113+W117,5)</f>
        <v>113178</v>
      </c>
      <c r="X118" s="2"/>
      <c r="Y118" s="13">
        <f>ROUND(SUM(Y90:Y95)+Y101+Y105+Y113+Y117,5)</f>
        <v>67931</v>
      </c>
      <c r="Z118" s="2"/>
      <c r="AA118" s="13">
        <f>ROUND(SUM(AA90:AA95)+AA101+AA105+AA113+AA117,5)</f>
        <v>88865</v>
      </c>
      <c r="AB118" s="2"/>
      <c r="AC118" s="13">
        <f>ROUND(SUM(AC90:AC95)+AC101+AC105+AC113+AC117,5)</f>
        <v>84986</v>
      </c>
      <c r="AD118" s="2"/>
      <c r="AE118" s="13">
        <f>ROUND(SUM(AE90:AE95)+AE101+AE105+AE113+AE117,5)</f>
        <v>87181</v>
      </c>
      <c r="AF118" s="2"/>
      <c r="AG118" s="13">
        <f>ROUND(SUM(I118:AE118),5)</f>
        <v>1090769</v>
      </c>
    </row>
    <row r="119" spans="1:33" outlineLevel="1">
      <c r="A119" s="16"/>
      <c r="B119" s="16"/>
      <c r="C119" s="16"/>
      <c r="D119" s="16"/>
      <c r="E119" s="22" t="s">
        <v>130</v>
      </c>
      <c r="F119" s="22"/>
      <c r="G119" s="22"/>
      <c r="H119" s="22"/>
      <c r="I119" s="23">
        <f>ROUND(I89+I118,5)</f>
        <v>90651</v>
      </c>
      <c r="J119" s="24"/>
      <c r="K119" s="23">
        <f>ROUND(K89+K118,5)</f>
        <v>131007</v>
      </c>
      <c r="L119" s="23"/>
      <c r="M119" s="23">
        <f>ROUND(M89+M118,5)</f>
        <v>70372</v>
      </c>
      <c r="N119" s="24"/>
      <c r="O119" s="23">
        <f>ROUND(O89+O118,5)</f>
        <v>89824</v>
      </c>
      <c r="P119" s="24"/>
      <c r="Q119" s="23">
        <f>ROUND(Q89+Q118,5)</f>
        <v>92441</v>
      </c>
      <c r="R119" s="24"/>
      <c r="S119" s="23">
        <f>ROUND(S89+S118,5)</f>
        <v>84576</v>
      </c>
      <c r="T119" s="24"/>
      <c r="U119" s="23">
        <f>ROUND(U89+U118,5)</f>
        <v>89757</v>
      </c>
      <c r="V119" s="24"/>
      <c r="W119" s="23">
        <f>ROUND(W89+W118,5)</f>
        <v>113178</v>
      </c>
      <c r="X119" s="24"/>
      <c r="Y119" s="23">
        <f>ROUND(Y89+Y118,5)</f>
        <v>67931</v>
      </c>
      <c r="Z119" s="24"/>
      <c r="AA119" s="23">
        <f>ROUND(AA89+AA118,5)</f>
        <v>88865</v>
      </c>
      <c r="AB119" s="24"/>
      <c r="AC119" s="23">
        <f>ROUND(AC89+AC118,5)</f>
        <v>84986</v>
      </c>
      <c r="AD119" s="24"/>
      <c r="AE119" s="23">
        <f>ROUND(AE89+AE118,5)</f>
        <v>87181</v>
      </c>
      <c r="AF119" s="24"/>
      <c r="AG119" s="23">
        <f>ROUND(SUM(I119:AE119),5)</f>
        <v>1090769</v>
      </c>
    </row>
    <row r="120" spans="1:33" outlineLevel="2">
      <c r="A120" s="16"/>
      <c r="B120" s="16"/>
      <c r="C120" s="16"/>
      <c r="D120" s="16"/>
      <c r="E120" s="16" t="s">
        <v>131</v>
      </c>
      <c r="F120" s="16"/>
      <c r="G120" s="16"/>
      <c r="H120" s="16"/>
      <c r="I120" s="10"/>
      <c r="J120" s="2"/>
      <c r="K120" s="10"/>
      <c r="L120" s="10"/>
      <c r="M120" s="10"/>
      <c r="N120" s="2"/>
      <c r="O120" s="10"/>
      <c r="P120" s="2"/>
      <c r="Q120" s="10"/>
      <c r="R120" s="2"/>
      <c r="S120" s="10"/>
      <c r="T120" s="2"/>
      <c r="U120" s="10"/>
      <c r="V120" s="2"/>
      <c r="W120" s="10"/>
      <c r="X120" s="2"/>
      <c r="Y120" s="10"/>
      <c r="Z120" s="2"/>
      <c r="AA120" s="10"/>
      <c r="AB120" s="2"/>
      <c r="AC120" s="10"/>
      <c r="AD120" s="2"/>
      <c r="AE120" s="10"/>
      <c r="AF120" s="2"/>
      <c r="AG120" s="10"/>
    </row>
    <row r="121" spans="1:33" outlineLevel="3">
      <c r="A121" s="16"/>
      <c r="B121" s="16"/>
      <c r="C121" s="16"/>
      <c r="D121" s="16"/>
      <c r="E121" s="16"/>
      <c r="F121" s="16" t="s">
        <v>132</v>
      </c>
      <c r="G121" s="16"/>
      <c r="H121" s="16"/>
      <c r="I121" s="10"/>
      <c r="J121" s="2"/>
      <c r="K121" s="10"/>
      <c r="L121" s="10"/>
      <c r="M121" s="10"/>
      <c r="N121" s="2"/>
      <c r="O121" s="10"/>
      <c r="P121" s="2"/>
      <c r="Q121" s="10"/>
      <c r="R121" s="2"/>
      <c r="S121" s="10"/>
      <c r="T121" s="2"/>
      <c r="U121" s="10"/>
      <c r="V121" s="2"/>
      <c r="W121" s="10"/>
      <c r="X121" s="2"/>
      <c r="Y121" s="10"/>
      <c r="Z121" s="2"/>
      <c r="AA121" s="10"/>
      <c r="AB121" s="2"/>
      <c r="AC121" s="10"/>
      <c r="AD121" s="2"/>
      <c r="AE121" s="10"/>
      <c r="AF121" s="2"/>
      <c r="AG121" s="10"/>
    </row>
    <row r="122" spans="1:33" outlineLevel="3">
      <c r="A122" s="16"/>
      <c r="B122" s="16"/>
      <c r="C122" s="16"/>
      <c r="D122" s="16"/>
      <c r="E122" s="16"/>
      <c r="F122" s="16"/>
      <c r="G122" s="16" t="s">
        <v>133</v>
      </c>
      <c r="H122" s="16"/>
      <c r="I122" s="10">
        <v>32</v>
      </c>
      <c r="J122" s="2"/>
      <c r="K122" s="10">
        <v>0</v>
      </c>
      <c r="L122" s="10"/>
      <c r="M122" s="10">
        <v>413</v>
      </c>
      <c r="N122" s="2"/>
      <c r="O122" s="10">
        <v>0</v>
      </c>
      <c r="P122" s="2"/>
      <c r="Q122" s="10">
        <v>5450</v>
      </c>
      <c r="R122" s="2"/>
      <c r="S122" s="10">
        <v>866</v>
      </c>
      <c r="T122" s="2"/>
      <c r="U122" s="10">
        <v>1</v>
      </c>
      <c r="V122" s="2"/>
      <c r="W122" s="10">
        <v>421</v>
      </c>
      <c r="X122" s="2"/>
      <c r="Y122" s="10">
        <v>409</v>
      </c>
      <c r="Z122" s="2"/>
      <c r="AA122" s="10">
        <v>387</v>
      </c>
      <c r="AB122" s="2"/>
      <c r="AC122" s="10">
        <v>387</v>
      </c>
      <c r="AD122" s="2"/>
      <c r="AE122" s="10">
        <v>421</v>
      </c>
      <c r="AF122" s="2"/>
      <c r="AG122" s="10">
        <f t="shared" ref="AG122:AG127" si="6">ROUND(SUM(I122:AE122),5)</f>
        <v>8787</v>
      </c>
    </row>
    <row r="123" spans="1:33" outlineLevel="3">
      <c r="A123" s="16"/>
      <c r="B123" s="16"/>
      <c r="C123" s="16"/>
      <c r="D123" s="16"/>
      <c r="E123" s="16"/>
      <c r="F123" s="16"/>
      <c r="G123" s="16" t="s">
        <v>134</v>
      </c>
      <c r="H123" s="16"/>
      <c r="I123" s="10">
        <v>764</v>
      </c>
      <c r="J123" s="2"/>
      <c r="K123" s="10">
        <v>162</v>
      </c>
      <c r="L123" s="10"/>
      <c r="M123" s="10">
        <v>304</v>
      </c>
      <c r="N123" s="2"/>
      <c r="O123" s="10">
        <v>10</v>
      </c>
      <c r="P123" s="2"/>
      <c r="Q123" s="10">
        <v>500</v>
      </c>
      <c r="R123" s="2"/>
      <c r="S123" s="10">
        <v>191</v>
      </c>
      <c r="T123" s="2"/>
      <c r="U123" s="10">
        <v>425</v>
      </c>
      <c r="V123" s="2"/>
      <c r="W123" s="10">
        <v>0</v>
      </c>
      <c r="X123" s="2"/>
      <c r="Y123" s="10">
        <v>7</v>
      </c>
      <c r="Z123" s="2"/>
      <c r="AA123" s="10">
        <v>11</v>
      </c>
      <c r="AB123" s="2"/>
      <c r="AC123" s="10">
        <v>126</v>
      </c>
      <c r="AD123" s="2"/>
      <c r="AE123" s="10">
        <v>0</v>
      </c>
      <c r="AF123" s="2"/>
      <c r="AG123" s="10">
        <f t="shared" si="6"/>
        <v>2500</v>
      </c>
    </row>
    <row r="124" spans="1:33" outlineLevel="3">
      <c r="A124" s="16"/>
      <c r="B124" s="16"/>
      <c r="C124" s="16"/>
      <c r="D124" s="16"/>
      <c r="E124" s="16"/>
      <c r="F124" s="16"/>
      <c r="G124" s="16" t="s">
        <v>135</v>
      </c>
      <c r="H124" s="16"/>
      <c r="I124" s="10">
        <v>0</v>
      </c>
      <c r="J124" s="2"/>
      <c r="K124" s="10">
        <v>125</v>
      </c>
      <c r="L124" s="10"/>
      <c r="M124" s="10">
        <v>329</v>
      </c>
      <c r="N124" s="2"/>
      <c r="O124" s="10">
        <v>24</v>
      </c>
      <c r="P124" s="2"/>
      <c r="Q124" s="10">
        <v>2</v>
      </c>
      <c r="R124" s="2"/>
      <c r="S124" s="10">
        <v>3</v>
      </c>
      <c r="T124" s="2"/>
      <c r="U124" s="10">
        <v>130</v>
      </c>
      <c r="V124" s="2"/>
      <c r="W124" s="10">
        <v>46</v>
      </c>
      <c r="X124" s="2"/>
      <c r="Y124" s="10">
        <v>52</v>
      </c>
      <c r="Z124" s="2"/>
      <c r="AA124" s="10">
        <v>209</v>
      </c>
      <c r="AB124" s="2"/>
      <c r="AC124" s="10">
        <v>0</v>
      </c>
      <c r="AD124" s="2"/>
      <c r="AE124" s="10">
        <v>82</v>
      </c>
      <c r="AF124" s="2"/>
      <c r="AG124" s="10">
        <f t="shared" si="6"/>
        <v>1002</v>
      </c>
    </row>
    <row r="125" spans="1:33" outlineLevel="3">
      <c r="A125" s="16"/>
      <c r="B125" s="16"/>
      <c r="C125" s="16"/>
      <c r="D125" s="16"/>
      <c r="E125" s="16"/>
      <c r="F125" s="16"/>
      <c r="G125" s="16" t="s">
        <v>136</v>
      </c>
      <c r="H125" s="16"/>
      <c r="I125" s="10">
        <v>0</v>
      </c>
      <c r="J125" s="2"/>
      <c r="K125" s="10">
        <v>0</v>
      </c>
      <c r="L125" s="10"/>
      <c r="M125" s="10">
        <v>16</v>
      </c>
      <c r="N125" s="2"/>
      <c r="O125" s="10">
        <v>1914</v>
      </c>
      <c r="P125" s="2"/>
      <c r="Q125" s="10">
        <v>273</v>
      </c>
      <c r="R125" s="2"/>
      <c r="S125" s="10">
        <v>75</v>
      </c>
      <c r="T125" s="2"/>
      <c r="U125" s="10">
        <v>0</v>
      </c>
      <c r="V125" s="2"/>
      <c r="W125" s="10">
        <v>0</v>
      </c>
      <c r="X125" s="2"/>
      <c r="Y125" s="10">
        <v>222</v>
      </c>
      <c r="Z125" s="2"/>
      <c r="AA125" s="10">
        <v>0</v>
      </c>
      <c r="AB125" s="2"/>
      <c r="AC125" s="10">
        <v>0</v>
      </c>
      <c r="AD125" s="2"/>
      <c r="AE125" s="10">
        <v>0</v>
      </c>
      <c r="AF125" s="2"/>
      <c r="AG125" s="10">
        <f t="shared" si="6"/>
        <v>2500</v>
      </c>
    </row>
    <row r="126" spans="1:33" outlineLevel="3">
      <c r="A126" s="16"/>
      <c r="B126" s="16"/>
      <c r="C126" s="16"/>
      <c r="D126" s="16"/>
      <c r="E126" s="16"/>
      <c r="F126" s="16"/>
      <c r="G126" s="16" t="s">
        <v>137</v>
      </c>
      <c r="H126" s="16"/>
      <c r="I126" s="10">
        <v>68</v>
      </c>
      <c r="J126" s="2"/>
      <c r="K126" s="10">
        <v>3800</v>
      </c>
      <c r="L126" s="10"/>
      <c r="M126" s="10">
        <v>1714</v>
      </c>
      <c r="N126" s="2"/>
      <c r="O126" s="10">
        <v>2188</v>
      </c>
      <c r="P126" s="2"/>
      <c r="Q126" s="10">
        <v>1320</v>
      </c>
      <c r="R126" s="2"/>
      <c r="S126" s="10">
        <v>459</v>
      </c>
      <c r="T126" s="2"/>
      <c r="U126" s="10">
        <v>53</v>
      </c>
      <c r="V126" s="2"/>
      <c r="W126" s="10">
        <v>133</v>
      </c>
      <c r="X126" s="2"/>
      <c r="Y126" s="10">
        <v>53</v>
      </c>
      <c r="Z126" s="2"/>
      <c r="AA126" s="10">
        <v>53</v>
      </c>
      <c r="AB126" s="2"/>
      <c r="AC126" s="10">
        <v>53</v>
      </c>
      <c r="AD126" s="2"/>
      <c r="AE126" s="10">
        <v>106</v>
      </c>
      <c r="AF126" s="2"/>
      <c r="AG126" s="10">
        <f t="shared" si="6"/>
        <v>10000</v>
      </c>
    </row>
    <row r="127" spans="1:33" outlineLevel="3">
      <c r="A127" s="16"/>
      <c r="B127" s="16"/>
      <c r="C127" s="16"/>
      <c r="D127" s="16"/>
      <c r="E127" s="16"/>
      <c r="F127" s="16"/>
      <c r="G127" s="16" t="s">
        <v>138</v>
      </c>
      <c r="H127" s="16"/>
      <c r="I127" s="10">
        <v>0</v>
      </c>
      <c r="J127" s="2"/>
      <c r="K127" s="10">
        <v>0</v>
      </c>
      <c r="L127" s="10"/>
      <c r="M127" s="10">
        <v>500</v>
      </c>
      <c r="N127" s="2"/>
      <c r="O127" s="10">
        <v>0</v>
      </c>
      <c r="P127" s="2"/>
      <c r="Q127" s="10">
        <v>0</v>
      </c>
      <c r="R127" s="2"/>
      <c r="S127" s="10">
        <v>500</v>
      </c>
      <c r="T127" s="2"/>
      <c r="U127" s="10">
        <v>0</v>
      </c>
      <c r="V127" s="2"/>
      <c r="W127" s="10">
        <v>0</v>
      </c>
      <c r="X127" s="2"/>
      <c r="Y127" s="10">
        <v>500</v>
      </c>
      <c r="Z127" s="2"/>
      <c r="AA127" s="10">
        <v>0</v>
      </c>
      <c r="AB127" s="2"/>
      <c r="AC127" s="10">
        <v>0</v>
      </c>
      <c r="AD127" s="2"/>
      <c r="AE127" s="10">
        <v>500</v>
      </c>
      <c r="AF127" s="2"/>
      <c r="AG127" s="10">
        <f t="shared" si="6"/>
        <v>2000</v>
      </c>
    </row>
    <row r="128" spans="1:33" outlineLevel="4">
      <c r="A128" s="16"/>
      <c r="B128" s="16"/>
      <c r="C128" s="16"/>
      <c r="D128" s="16"/>
      <c r="E128" s="16"/>
      <c r="F128" s="16"/>
      <c r="G128" s="16" t="s">
        <v>139</v>
      </c>
      <c r="H128" s="16"/>
      <c r="I128" s="10"/>
      <c r="J128" s="2"/>
      <c r="K128" s="10"/>
      <c r="L128" s="10"/>
      <c r="M128" s="10"/>
      <c r="N128" s="2"/>
      <c r="O128" s="10"/>
      <c r="P128" s="2"/>
      <c r="Q128" s="10"/>
      <c r="R128" s="2"/>
      <c r="S128" s="10"/>
      <c r="T128" s="2"/>
      <c r="U128" s="10"/>
      <c r="V128" s="2"/>
      <c r="W128" s="10"/>
      <c r="X128" s="2"/>
      <c r="Y128" s="10"/>
      <c r="Z128" s="2"/>
      <c r="AA128" s="10"/>
      <c r="AB128" s="2"/>
      <c r="AC128" s="10"/>
      <c r="AD128" s="2"/>
      <c r="AE128" s="10"/>
      <c r="AF128" s="2"/>
      <c r="AG128" s="10"/>
    </row>
    <row r="129" spans="1:33" outlineLevel="4">
      <c r="A129" s="16"/>
      <c r="B129" s="16"/>
      <c r="C129" s="16"/>
      <c r="D129" s="16"/>
      <c r="E129" s="16"/>
      <c r="F129" s="16"/>
      <c r="G129" s="16"/>
      <c r="H129" s="16" t="s">
        <v>140</v>
      </c>
      <c r="I129" s="10">
        <v>135</v>
      </c>
      <c r="J129" s="2"/>
      <c r="K129" s="10">
        <v>135</v>
      </c>
      <c r="L129" s="10"/>
      <c r="M129" s="10">
        <v>135</v>
      </c>
      <c r="N129" s="2"/>
      <c r="O129" s="10">
        <v>135</v>
      </c>
      <c r="P129" s="2"/>
      <c r="Q129" s="10">
        <v>100</v>
      </c>
      <c r="R129" s="2"/>
      <c r="S129" s="10">
        <v>150</v>
      </c>
      <c r="T129" s="2"/>
      <c r="U129" s="10">
        <v>150</v>
      </c>
      <c r="V129" s="2"/>
      <c r="W129" s="10">
        <v>150</v>
      </c>
      <c r="X129" s="2"/>
      <c r="Y129" s="10">
        <v>100</v>
      </c>
      <c r="Z129" s="2"/>
      <c r="AA129" s="10">
        <v>55</v>
      </c>
      <c r="AB129" s="2"/>
      <c r="AC129" s="10">
        <v>100</v>
      </c>
      <c r="AD129" s="2"/>
      <c r="AE129" s="10">
        <v>155</v>
      </c>
      <c r="AF129" s="2"/>
      <c r="AG129" s="10">
        <f>ROUND(SUM(I129:AE129),5)</f>
        <v>1500</v>
      </c>
    </row>
    <row r="130" spans="1:33" ht="16.5" outlineLevel="4" thickBot="1">
      <c r="A130" s="16"/>
      <c r="B130" s="16"/>
      <c r="C130" s="16"/>
      <c r="D130" s="16"/>
      <c r="E130" s="16"/>
      <c r="F130" s="16"/>
      <c r="G130" s="16"/>
      <c r="H130" s="16" t="s">
        <v>141</v>
      </c>
      <c r="I130" s="11">
        <v>202</v>
      </c>
      <c r="J130" s="2"/>
      <c r="K130" s="11">
        <v>192</v>
      </c>
      <c r="L130" s="11"/>
      <c r="M130" s="11">
        <v>73</v>
      </c>
      <c r="N130" s="2"/>
      <c r="O130" s="11">
        <v>132</v>
      </c>
      <c r="P130" s="2"/>
      <c r="Q130" s="11">
        <v>132</v>
      </c>
      <c r="R130" s="2"/>
      <c r="S130" s="11">
        <v>132</v>
      </c>
      <c r="T130" s="2"/>
      <c r="U130" s="11">
        <v>132</v>
      </c>
      <c r="V130" s="2"/>
      <c r="W130" s="11">
        <v>132</v>
      </c>
      <c r="X130" s="2"/>
      <c r="Y130" s="11">
        <v>134</v>
      </c>
      <c r="Z130" s="2"/>
      <c r="AA130" s="11">
        <v>135</v>
      </c>
      <c r="AB130" s="2"/>
      <c r="AC130" s="11">
        <v>135</v>
      </c>
      <c r="AD130" s="2"/>
      <c r="AE130" s="11">
        <v>69</v>
      </c>
      <c r="AF130" s="2"/>
      <c r="AG130" s="11">
        <f>ROUND(SUM(I130:AE130),5)</f>
        <v>1600</v>
      </c>
    </row>
    <row r="131" spans="1:33" outlineLevel="3">
      <c r="A131" s="16"/>
      <c r="B131" s="16"/>
      <c r="C131" s="16"/>
      <c r="D131" s="16"/>
      <c r="E131" s="16"/>
      <c r="F131" s="16"/>
      <c r="G131" s="16" t="s">
        <v>142</v>
      </c>
      <c r="H131" s="16"/>
      <c r="I131" s="10">
        <f>ROUND(SUM(I128:I130),5)</f>
        <v>337</v>
      </c>
      <c r="J131" s="2"/>
      <c r="K131" s="10">
        <f>ROUND(SUM(K128:K130),5)</f>
        <v>327</v>
      </c>
      <c r="L131" s="10"/>
      <c r="M131" s="10">
        <f>ROUND(SUM(M128:M130),5)</f>
        <v>208</v>
      </c>
      <c r="N131" s="2"/>
      <c r="O131" s="10">
        <f>ROUND(SUM(O128:O130),5)</f>
        <v>267</v>
      </c>
      <c r="P131" s="2"/>
      <c r="Q131" s="10">
        <f>ROUND(SUM(Q128:Q130),5)</f>
        <v>232</v>
      </c>
      <c r="R131" s="2"/>
      <c r="S131" s="10">
        <f>ROUND(SUM(S128:S130),5)</f>
        <v>282</v>
      </c>
      <c r="T131" s="2"/>
      <c r="U131" s="10">
        <f>ROUND(SUM(U128:U130),5)</f>
        <v>282</v>
      </c>
      <c r="V131" s="2"/>
      <c r="W131" s="10">
        <f>ROUND(SUM(W128:W130),5)</f>
        <v>282</v>
      </c>
      <c r="X131" s="2"/>
      <c r="Y131" s="10">
        <f>ROUND(SUM(Y128:Y130),5)</f>
        <v>234</v>
      </c>
      <c r="Z131" s="2"/>
      <c r="AA131" s="10">
        <f>ROUND(SUM(AA128:AA130),5)</f>
        <v>190</v>
      </c>
      <c r="AB131" s="2"/>
      <c r="AC131" s="10">
        <f>ROUND(SUM(AC128:AC130),5)</f>
        <v>235</v>
      </c>
      <c r="AD131" s="2"/>
      <c r="AE131" s="10">
        <f>ROUND(SUM(AE128:AE130),5)</f>
        <v>224</v>
      </c>
      <c r="AF131" s="2"/>
      <c r="AG131" s="10">
        <f>ROUND(SUM(I131:AE131),5)</f>
        <v>3100</v>
      </c>
    </row>
    <row r="132" spans="1:33" outlineLevel="4">
      <c r="A132" s="16"/>
      <c r="B132" s="16"/>
      <c r="C132" s="16"/>
      <c r="D132" s="16"/>
      <c r="E132" s="16"/>
      <c r="F132" s="16"/>
      <c r="G132" s="16" t="s">
        <v>143</v>
      </c>
      <c r="H132" s="16"/>
      <c r="I132" s="10"/>
      <c r="J132" s="2"/>
      <c r="K132" s="10"/>
      <c r="L132" s="10"/>
      <c r="M132" s="10"/>
      <c r="N132" s="2"/>
      <c r="O132" s="10"/>
      <c r="P132" s="2"/>
      <c r="Q132" s="10"/>
      <c r="R132" s="2"/>
      <c r="S132" s="10"/>
      <c r="T132" s="2"/>
      <c r="U132" s="10"/>
      <c r="V132" s="2"/>
      <c r="W132" s="10"/>
      <c r="X132" s="2"/>
      <c r="Y132" s="10"/>
      <c r="Z132" s="2"/>
      <c r="AA132" s="10"/>
      <c r="AB132" s="2"/>
      <c r="AC132" s="10"/>
      <c r="AD132" s="2"/>
      <c r="AE132" s="10"/>
      <c r="AF132" s="2"/>
      <c r="AG132" s="10"/>
    </row>
    <row r="133" spans="1:33" outlineLevel="4">
      <c r="A133" s="16"/>
      <c r="B133" s="16"/>
      <c r="C133" s="16"/>
      <c r="D133" s="16"/>
      <c r="E133" s="16"/>
      <c r="F133" s="16"/>
      <c r="G133" s="16"/>
      <c r="H133" s="16" t="s">
        <v>144</v>
      </c>
      <c r="I133" s="10">
        <v>0</v>
      </c>
      <c r="J133" s="2"/>
      <c r="K133" s="10">
        <v>0</v>
      </c>
      <c r="L133" s="10"/>
      <c r="M133" s="10">
        <v>0</v>
      </c>
      <c r="N133" s="2"/>
      <c r="O133" s="10">
        <v>922</v>
      </c>
      <c r="P133" s="2"/>
      <c r="Q133" s="10">
        <v>0</v>
      </c>
      <c r="R133" s="2"/>
      <c r="S133" s="10">
        <v>0</v>
      </c>
      <c r="T133" s="2"/>
      <c r="U133" s="10">
        <v>78</v>
      </c>
      <c r="V133" s="2"/>
      <c r="W133" s="10">
        <v>0</v>
      </c>
      <c r="X133" s="2"/>
      <c r="Y133" s="10">
        <v>0</v>
      </c>
      <c r="Z133" s="2"/>
      <c r="AA133" s="10">
        <v>0</v>
      </c>
      <c r="AB133" s="2"/>
      <c r="AC133" s="10">
        <v>0</v>
      </c>
      <c r="AD133" s="2"/>
      <c r="AE133" s="10">
        <v>0</v>
      </c>
      <c r="AF133" s="2"/>
      <c r="AG133" s="10">
        <f>ROUND(SUM(I133:AE133),5)</f>
        <v>1000</v>
      </c>
    </row>
    <row r="134" spans="1:33" ht="16.5" outlineLevel="4" thickBot="1">
      <c r="A134" s="16"/>
      <c r="B134" s="16"/>
      <c r="C134" s="16"/>
      <c r="D134" s="16"/>
      <c r="E134" s="16"/>
      <c r="F134" s="16"/>
      <c r="G134" s="16"/>
      <c r="H134" s="16" t="s">
        <v>145</v>
      </c>
      <c r="I134" s="11">
        <v>355</v>
      </c>
      <c r="J134" s="2"/>
      <c r="K134" s="11">
        <v>0</v>
      </c>
      <c r="L134" s="11"/>
      <c r="M134" s="11">
        <v>78</v>
      </c>
      <c r="N134" s="2"/>
      <c r="O134" s="11">
        <v>197</v>
      </c>
      <c r="P134" s="2"/>
      <c r="Q134" s="11">
        <v>124</v>
      </c>
      <c r="R134" s="2"/>
      <c r="S134" s="11">
        <v>109</v>
      </c>
      <c r="T134" s="2"/>
      <c r="U134" s="11">
        <v>615</v>
      </c>
      <c r="V134" s="2"/>
      <c r="W134" s="11">
        <v>18</v>
      </c>
      <c r="X134" s="2"/>
      <c r="Y134" s="11">
        <v>593</v>
      </c>
      <c r="Z134" s="2"/>
      <c r="AA134" s="11">
        <v>413</v>
      </c>
      <c r="AB134" s="2"/>
      <c r="AC134" s="11">
        <v>757</v>
      </c>
      <c r="AD134" s="2"/>
      <c r="AE134" s="11">
        <v>741</v>
      </c>
      <c r="AF134" s="2"/>
      <c r="AG134" s="11">
        <f>ROUND(SUM(I134:AE134),5)</f>
        <v>4000</v>
      </c>
    </row>
    <row r="135" spans="1:33" outlineLevel="3">
      <c r="A135" s="16"/>
      <c r="B135" s="16"/>
      <c r="C135" s="16"/>
      <c r="D135" s="16"/>
      <c r="E135" s="16"/>
      <c r="F135" s="16"/>
      <c r="G135" s="16" t="s">
        <v>146</v>
      </c>
      <c r="H135" s="16"/>
      <c r="I135" s="10">
        <f>ROUND(SUM(I132:I134),5)</f>
        <v>355</v>
      </c>
      <c r="J135" s="2"/>
      <c r="K135" s="10">
        <f>ROUND(SUM(K132:K134),5)</f>
        <v>0</v>
      </c>
      <c r="L135" s="10"/>
      <c r="M135" s="10">
        <f>ROUND(SUM(M132:M134),5)</f>
        <v>78</v>
      </c>
      <c r="N135" s="2"/>
      <c r="O135" s="10">
        <f>ROUND(SUM(O132:O134),5)</f>
        <v>1119</v>
      </c>
      <c r="P135" s="2"/>
      <c r="Q135" s="10">
        <f>ROUND(SUM(Q132:Q134),5)</f>
        <v>124</v>
      </c>
      <c r="R135" s="2"/>
      <c r="S135" s="10">
        <f>ROUND(SUM(S132:S134),5)</f>
        <v>109</v>
      </c>
      <c r="T135" s="2"/>
      <c r="U135" s="10">
        <f>ROUND(SUM(U132:U134),5)</f>
        <v>693</v>
      </c>
      <c r="V135" s="2"/>
      <c r="W135" s="10">
        <f>ROUND(SUM(W132:W134),5)</f>
        <v>18</v>
      </c>
      <c r="X135" s="2"/>
      <c r="Y135" s="10">
        <f>ROUND(SUM(Y132:Y134),5)</f>
        <v>593</v>
      </c>
      <c r="Z135" s="2"/>
      <c r="AA135" s="10">
        <f>ROUND(SUM(AA132:AA134),5)</f>
        <v>413</v>
      </c>
      <c r="AB135" s="2"/>
      <c r="AC135" s="10">
        <f>ROUND(SUM(AC132:AC134),5)</f>
        <v>757</v>
      </c>
      <c r="AD135" s="2"/>
      <c r="AE135" s="10">
        <f>ROUND(SUM(AE132:AE134),5)</f>
        <v>741</v>
      </c>
      <c r="AF135" s="2"/>
      <c r="AG135" s="10">
        <f>ROUND(SUM(I135:AE135),5)</f>
        <v>5000</v>
      </c>
    </row>
    <row r="136" spans="1:33" outlineLevel="4">
      <c r="A136" s="16"/>
      <c r="B136" s="16"/>
      <c r="C136" s="16"/>
      <c r="D136" s="16"/>
      <c r="E136" s="16"/>
      <c r="F136" s="16"/>
      <c r="G136" s="16" t="s">
        <v>147</v>
      </c>
      <c r="H136" s="16"/>
      <c r="I136" s="10"/>
      <c r="J136" s="2"/>
      <c r="K136" s="10"/>
      <c r="L136" s="10"/>
      <c r="M136" s="10"/>
      <c r="N136" s="2"/>
      <c r="O136" s="10"/>
      <c r="P136" s="2"/>
      <c r="Q136" s="10"/>
      <c r="R136" s="2"/>
      <c r="S136" s="10"/>
      <c r="T136" s="2"/>
      <c r="U136" s="10"/>
      <c r="V136" s="2"/>
      <c r="W136" s="10"/>
      <c r="X136" s="2"/>
      <c r="Y136" s="10"/>
      <c r="Z136" s="2"/>
      <c r="AA136" s="10"/>
      <c r="AB136" s="2"/>
      <c r="AC136" s="10"/>
      <c r="AD136" s="2"/>
      <c r="AE136" s="10"/>
      <c r="AF136" s="2"/>
      <c r="AG136" s="10"/>
    </row>
    <row r="137" spans="1:33" outlineLevel="4">
      <c r="A137" s="16"/>
      <c r="B137" s="16"/>
      <c r="C137" s="16"/>
      <c r="D137" s="16"/>
      <c r="E137" s="16"/>
      <c r="F137" s="16"/>
      <c r="G137" s="16"/>
      <c r="H137" s="16" t="s">
        <v>148</v>
      </c>
      <c r="I137" s="10">
        <v>5281</v>
      </c>
      <c r="J137" s="2"/>
      <c r="K137" s="10">
        <v>8477</v>
      </c>
      <c r="L137" s="10"/>
      <c r="M137" s="10">
        <v>5765</v>
      </c>
      <c r="N137" s="2"/>
      <c r="O137" s="10">
        <v>5765</v>
      </c>
      <c r="P137" s="2"/>
      <c r="Q137" s="10">
        <v>4410</v>
      </c>
      <c r="R137" s="2"/>
      <c r="S137" s="10">
        <v>5479</v>
      </c>
      <c r="T137" s="2"/>
      <c r="U137" s="10">
        <v>7871</v>
      </c>
      <c r="V137" s="2"/>
      <c r="W137" s="10">
        <v>5454</v>
      </c>
      <c r="X137" s="2"/>
      <c r="Y137" s="10">
        <v>4987</v>
      </c>
      <c r="Z137" s="2"/>
      <c r="AA137" s="10">
        <v>3943</v>
      </c>
      <c r="AB137" s="2"/>
      <c r="AC137" s="10">
        <v>3464</v>
      </c>
      <c r="AD137" s="2"/>
      <c r="AE137" s="10">
        <v>4104</v>
      </c>
      <c r="AF137" s="2"/>
      <c r="AG137" s="10">
        <f>ROUND(SUM(I137:AE137),5)</f>
        <v>65000</v>
      </c>
    </row>
    <row r="138" spans="1:33" outlineLevel="4">
      <c r="A138" s="16"/>
      <c r="B138" s="16"/>
      <c r="C138" s="16"/>
      <c r="D138" s="16"/>
      <c r="E138" s="16"/>
      <c r="F138" s="16"/>
      <c r="G138" s="16"/>
      <c r="H138" s="16" t="s">
        <v>149</v>
      </c>
      <c r="I138" s="10">
        <v>551</v>
      </c>
      <c r="J138" s="2"/>
      <c r="K138" s="10">
        <v>868</v>
      </c>
      <c r="L138" s="10"/>
      <c r="M138" s="10">
        <v>623</v>
      </c>
      <c r="N138" s="2"/>
      <c r="O138" s="10">
        <v>623</v>
      </c>
      <c r="P138" s="2"/>
      <c r="Q138" s="10">
        <v>736</v>
      </c>
      <c r="R138" s="2"/>
      <c r="S138" s="10">
        <v>637</v>
      </c>
      <c r="T138" s="2"/>
      <c r="U138" s="10">
        <v>647</v>
      </c>
      <c r="V138" s="2"/>
      <c r="W138" s="10">
        <v>732</v>
      </c>
      <c r="X138" s="2"/>
      <c r="Y138" s="10">
        <v>1658</v>
      </c>
      <c r="Z138" s="2"/>
      <c r="AA138" s="10">
        <v>888</v>
      </c>
      <c r="AB138" s="2"/>
      <c r="AC138" s="10">
        <v>1049</v>
      </c>
      <c r="AD138" s="2"/>
      <c r="AE138" s="10">
        <v>988</v>
      </c>
      <c r="AF138" s="2"/>
      <c r="AG138" s="10">
        <f>ROUND(SUM(I138:AE138),5)</f>
        <v>10000</v>
      </c>
    </row>
    <row r="139" spans="1:33" ht="16.5" outlineLevel="4" thickBot="1">
      <c r="A139" s="16"/>
      <c r="B139" s="16"/>
      <c r="C139" s="16"/>
      <c r="D139" s="16"/>
      <c r="E139" s="16"/>
      <c r="F139" s="16"/>
      <c r="G139" s="16"/>
      <c r="H139" s="16" t="s">
        <v>150</v>
      </c>
      <c r="I139" s="11">
        <v>524</v>
      </c>
      <c r="J139" s="2"/>
      <c r="K139" s="11">
        <v>751</v>
      </c>
      <c r="L139" s="11"/>
      <c r="M139" s="11">
        <v>558</v>
      </c>
      <c r="N139" s="2"/>
      <c r="O139" s="11">
        <v>558</v>
      </c>
      <c r="P139" s="2"/>
      <c r="Q139" s="11">
        <v>472</v>
      </c>
      <c r="R139" s="2"/>
      <c r="S139" s="11">
        <v>462</v>
      </c>
      <c r="T139" s="2"/>
      <c r="U139" s="11">
        <v>664</v>
      </c>
      <c r="V139" s="2"/>
      <c r="W139" s="11">
        <v>491</v>
      </c>
      <c r="X139" s="2"/>
      <c r="Y139" s="11">
        <v>411</v>
      </c>
      <c r="Z139" s="2"/>
      <c r="AA139" s="11">
        <v>388</v>
      </c>
      <c r="AB139" s="2"/>
      <c r="AC139" s="11">
        <v>338</v>
      </c>
      <c r="AD139" s="2"/>
      <c r="AE139" s="11">
        <v>383</v>
      </c>
      <c r="AF139" s="2"/>
      <c r="AG139" s="11">
        <f>ROUND(SUM(I139:AE139),5)</f>
        <v>6000</v>
      </c>
    </row>
    <row r="140" spans="1:33" outlineLevel="3">
      <c r="A140" s="16"/>
      <c r="B140" s="16"/>
      <c r="C140" s="16"/>
      <c r="D140" s="16"/>
      <c r="E140" s="16"/>
      <c r="F140" s="16"/>
      <c r="G140" s="16" t="s">
        <v>151</v>
      </c>
      <c r="H140" s="16"/>
      <c r="I140" s="10">
        <f>ROUND(SUM(I136:I139),5)</f>
        <v>6356</v>
      </c>
      <c r="J140" s="2"/>
      <c r="K140" s="10">
        <f>ROUND(SUM(K136:K139),5)</f>
        <v>10096</v>
      </c>
      <c r="L140" s="10"/>
      <c r="M140" s="10">
        <f>ROUND(SUM(M136:M139),5)</f>
        <v>6946</v>
      </c>
      <c r="N140" s="2"/>
      <c r="O140" s="10">
        <f>ROUND(SUM(O136:O139),5)</f>
        <v>6946</v>
      </c>
      <c r="P140" s="2"/>
      <c r="Q140" s="10">
        <f>ROUND(SUM(Q136:Q139),5)</f>
        <v>5618</v>
      </c>
      <c r="R140" s="2"/>
      <c r="S140" s="10">
        <f>ROUND(SUM(S136:S139),5)</f>
        <v>6578</v>
      </c>
      <c r="T140" s="2"/>
      <c r="U140" s="10">
        <f>ROUND(SUM(U136:U139),5)</f>
        <v>9182</v>
      </c>
      <c r="V140" s="2"/>
      <c r="W140" s="10">
        <f>ROUND(SUM(W136:W139),5)</f>
        <v>6677</v>
      </c>
      <c r="X140" s="2"/>
      <c r="Y140" s="10">
        <f>ROUND(SUM(Y136:Y139),5)</f>
        <v>7056</v>
      </c>
      <c r="Z140" s="2"/>
      <c r="AA140" s="10">
        <f>ROUND(SUM(AA136:AA139),5)</f>
        <v>5219</v>
      </c>
      <c r="AB140" s="2"/>
      <c r="AC140" s="10">
        <f>ROUND(SUM(AC136:AC139),5)</f>
        <v>4851</v>
      </c>
      <c r="AD140" s="2"/>
      <c r="AE140" s="10">
        <f>ROUND(SUM(AE136:AE139),5)</f>
        <v>5475</v>
      </c>
      <c r="AF140" s="2"/>
      <c r="AG140" s="10">
        <f>ROUND(SUM(I140:AE140),5)</f>
        <v>81000</v>
      </c>
    </row>
    <row r="141" spans="1:33" outlineLevel="4">
      <c r="A141" s="16"/>
      <c r="B141" s="16"/>
      <c r="C141" s="16"/>
      <c r="D141" s="16"/>
      <c r="E141" s="16"/>
      <c r="F141" s="16"/>
      <c r="G141" s="16" t="s">
        <v>152</v>
      </c>
      <c r="H141" s="16"/>
      <c r="I141" s="10"/>
      <c r="J141" s="2"/>
      <c r="K141" s="10"/>
      <c r="L141" s="10"/>
      <c r="M141" s="10"/>
      <c r="N141" s="2"/>
      <c r="O141" s="10"/>
      <c r="P141" s="2"/>
      <c r="Q141" s="10"/>
      <c r="R141" s="2"/>
      <c r="S141" s="10"/>
      <c r="T141" s="2"/>
      <c r="U141" s="10"/>
      <c r="V141" s="2"/>
      <c r="W141" s="10"/>
      <c r="X141" s="2"/>
      <c r="Y141" s="10"/>
      <c r="Z141" s="2"/>
      <c r="AA141" s="10"/>
      <c r="AB141" s="2"/>
      <c r="AC141" s="10"/>
      <c r="AD141" s="2"/>
      <c r="AE141" s="10"/>
      <c r="AF141" s="2"/>
      <c r="AG141" s="10"/>
    </row>
    <row r="142" spans="1:33" outlineLevel="4">
      <c r="A142" s="16"/>
      <c r="B142" s="16"/>
      <c r="C142" s="16"/>
      <c r="D142" s="16"/>
      <c r="E142" s="16"/>
      <c r="F142" s="16"/>
      <c r="G142" s="16"/>
      <c r="H142" s="16" t="s">
        <v>153</v>
      </c>
      <c r="I142" s="10">
        <v>275</v>
      </c>
      <c r="J142" s="2"/>
      <c r="K142" s="10">
        <v>271</v>
      </c>
      <c r="L142" s="10"/>
      <c r="M142" s="10">
        <v>346</v>
      </c>
      <c r="N142" s="2"/>
      <c r="O142" s="10">
        <v>226</v>
      </c>
      <c r="P142" s="2"/>
      <c r="Q142" s="10">
        <v>325</v>
      </c>
      <c r="R142" s="2"/>
      <c r="S142" s="10">
        <v>233</v>
      </c>
      <c r="T142" s="2"/>
      <c r="U142" s="10">
        <v>310</v>
      </c>
      <c r="V142" s="2"/>
      <c r="W142" s="10">
        <v>190</v>
      </c>
      <c r="X142" s="2"/>
      <c r="Y142" s="10">
        <v>121</v>
      </c>
      <c r="Z142" s="2"/>
      <c r="AA142" s="10">
        <v>139</v>
      </c>
      <c r="AB142" s="2"/>
      <c r="AC142" s="10">
        <v>173</v>
      </c>
      <c r="AD142" s="2"/>
      <c r="AE142" s="10">
        <v>391</v>
      </c>
      <c r="AF142" s="2"/>
      <c r="AG142" s="10">
        <f>ROUND(SUM(I142:AE142),5)</f>
        <v>3000</v>
      </c>
    </row>
    <row r="143" spans="1:33" ht="16.5" outlineLevel="4" thickBot="1">
      <c r="A143" s="16"/>
      <c r="B143" s="16"/>
      <c r="C143" s="16"/>
      <c r="D143" s="16"/>
      <c r="E143" s="16"/>
      <c r="F143" s="16"/>
      <c r="G143" s="16"/>
      <c r="H143" s="16" t="s">
        <v>154</v>
      </c>
      <c r="I143" s="12">
        <v>254</v>
      </c>
      <c r="J143" s="2"/>
      <c r="K143" s="12">
        <v>86</v>
      </c>
      <c r="L143" s="12"/>
      <c r="M143" s="12">
        <v>620</v>
      </c>
      <c r="N143" s="2"/>
      <c r="O143" s="12">
        <v>4</v>
      </c>
      <c r="P143" s="2"/>
      <c r="Q143" s="12">
        <v>0</v>
      </c>
      <c r="R143" s="2"/>
      <c r="S143" s="12">
        <v>40</v>
      </c>
      <c r="T143" s="2"/>
      <c r="U143" s="12">
        <v>0</v>
      </c>
      <c r="V143" s="2"/>
      <c r="W143" s="12">
        <v>0</v>
      </c>
      <c r="X143" s="2"/>
      <c r="Y143" s="12">
        <v>0</v>
      </c>
      <c r="Z143" s="2"/>
      <c r="AA143" s="12">
        <v>764</v>
      </c>
      <c r="AB143" s="2"/>
      <c r="AC143" s="12">
        <v>0</v>
      </c>
      <c r="AD143" s="2"/>
      <c r="AE143" s="12">
        <v>232</v>
      </c>
      <c r="AF143" s="2"/>
      <c r="AG143" s="12">
        <f>ROUND(SUM(I143:AE143),5)</f>
        <v>2000</v>
      </c>
    </row>
    <row r="144" spans="1:33" ht="16.5" outlineLevel="3" thickBot="1">
      <c r="A144" s="16"/>
      <c r="B144" s="16"/>
      <c r="C144" s="16"/>
      <c r="D144" s="16"/>
      <c r="E144" s="16"/>
      <c r="F144" s="16"/>
      <c r="G144" s="16" t="s">
        <v>155</v>
      </c>
      <c r="H144" s="16"/>
      <c r="I144" s="14">
        <f>ROUND(SUM(I141:I143),5)</f>
        <v>529</v>
      </c>
      <c r="J144" s="2"/>
      <c r="K144" s="14">
        <f>ROUND(SUM(K141:K143),5)</f>
        <v>357</v>
      </c>
      <c r="L144" s="14"/>
      <c r="M144" s="14">
        <f>ROUND(SUM(M141:M143),5)</f>
        <v>966</v>
      </c>
      <c r="N144" s="2"/>
      <c r="O144" s="14">
        <f>ROUND(SUM(O141:O143),5)</f>
        <v>230</v>
      </c>
      <c r="P144" s="2"/>
      <c r="Q144" s="14">
        <f>ROUND(SUM(Q141:Q143),5)</f>
        <v>325</v>
      </c>
      <c r="R144" s="2"/>
      <c r="S144" s="14">
        <f>ROUND(SUM(S141:S143),5)</f>
        <v>273</v>
      </c>
      <c r="T144" s="2"/>
      <c r="U144" s="14">
        <f>ROUND(SUM(U141:U143),5)</f>
        <v>310</v>
      </c>
      <c r="V144" s="2"/>
      <c r="W144" s="14">
        <f>ROUND(SUM(W141:W143),5)</f>
        <v>190</v>
      </c>
      <c r="X144" s="2"/>
      <c r="Y144" s="14">
        <f>ROUND(SUM(Y141:Y143),5)</f>
        <v>121</v>
      </c>
      <c r="Z144" s="2"/>
      <c r="AA144" s="14">
        <f>ROUND(SUM(AA141:AA143),5)</f>
        <v>903</v>
      </c>
      <c r="AB144" s="2"/>
      <c r="AC144" s="14">
        <f>ROUND(SUM(AC141:AC143),5)</f>
        <v>173</v>
      </c>
      <c r="AD144" s="2"/>
      <c r="AE144" s="14">
        <f>ROUND(SUM(AE141:AE143),5)</f>
        <v>623</v>
      </c>
      <c r="AF144" s="2"/>
      <c r="AG144" s="14">
        <f>ROUND(SUM(I144:AE144),5)</f>
        <v>5000</v>
      </c>
    </row>
    <row r="145" spans="1:33" ht="16.5" outlineLevel="2" thickBot="1">
      <c r="A145" s="16"/>
      <c r="B145" s="16"/>
      <c r="C145" s="16"/>
      <c r="D145" s="16"/>
      <c r="E145" s="16"/>
      <c r="F145" s="16" t="s">
        <v>156</v>
      </c>
      <c r="G145" s="16"/>
      <c r="H145" s="16"/>
      <c r="I145" s="13">
        <f>ROUND(SUM(I121:I127)+I131+I135+I140+I144,5)</f>
        <v>8441</v>
      </c>
      <c r="J145" s="2"/>
      <c r="K145" s="13">
        <f>ROUND(SUM(K121:K127)+K131+K135+K140+K144,5)</f>
        <v>14867</v>
      </c>
      <c r="L145" s="13"/>
      <c r="M145" s="13">
        <f>ROUND(SUM(M121:M127)+M131+M135+M140+M144,5)</f>
        <v>11474</v>
      </c>
      <c r="N145" s="2"/>
      <c r="O145" s="13">
        <f>ROUND(SUM(O121:O127)+O131+O135+O140+O144,5)</f>
        <v>12698</v>
      </c>
      <c r="P145" s="2"/>
      <c r="Q145" s="13">
        <f>ROUND(SUM(Q121:Q127)+Q131+Q135+Q140+Q144,5)</f>
        <v>13844</v>
      </c>
      <c r="R145" s="2"/>
      <c r="S145" s="13">
        <f>ROUND(SUM(S121:S127)+S131+S135+S140+S144,5)</f>
        <v>9336</v>
      </c>
      <c r="T145" s="2"/>
      <c r="U145" s="13">
        <f>ROUND(SUM(U121:U127)+U131+U135+U140+U144,5)</f>
        <v>11076</v>
      </c>
      <c r="V145" s="2"/>
      <c r="W145" s="13">
        <f>ROUND(SUM(W121:W127)+W131+W135+W140+W144,5)</f>
        <v>7767</v>
      </c>
      <c r="X145" s="2"/>
      <c r="Y145" s="13">
        <f>ROUND(SUM(Y121:Y127)+Y131+Y135+Y140+Y144,5)</f>
        <v>9247</v>
      </c>
      <c r="Z145" s="2"/>
      <c r="AA145" s="13">
        <f>ROUND(SUM(AA121:AA127)+AA131+AA135+AA140+AA144,5)</f>
        <v>7385</v>
      </c>
      <c r="AB145" s="2"/>
      <c r="AC145" s="13">
        <f>ROUND(SUM(AC121:AC127)+AC131+AC135+AC140+AC144,5)</f>
        <v>6582</v>
      </c>
      <c r="AD145" s="2"/>
      <c r="AE145" s="13">
        <f>ROUND(SUM(AE121:AE127)+AE131+AE135+AE140+AE144,5)</f>
        <v>8172</v>
      </c>
      <c r="AF145" s="2"/>
      <c r="AG145" s="13">
        <f>ROUND(SUM(I145:AE145),5)</f>
        <v>120889</v>
      </c>
    </row>
    <row r="146" spans="1:33" outlineLevel="1">
      <c r="A146" s="16"/>
      <c r="B146" s="16"/>
      <c r="C146" s="16"/>
      <c r="D146" s="16"/>
      <c r="E146" s="22" t="s">
        <v>157</v>
      </c>
      <c r="F146" s="22"/>
      <c r="G146" s="22"/>
      <c r="H146" s="22"/>
      <c r="I146" s="23">
        <f>ROUND(I120+I145,5)</f>
        <v>8441</v>
      </c>
      <c r="J146" s="24"/>
      <c r="K146" s="23">
        <f>ROUND(K120+K145,5)</f>
        <v>14867</v>
      </c>
      <c r="L146" s="23"/>
      <c r="M146" s="23">
        <f>ROUND(M120+M145,5)</f>
        <v>11474</v>
      </c>
      <c r="N146" s="24"/>
      <c r="O146" s="23">
        <f>ROUND(O120+O145,5)</f>
        <v>12698</v>
      </c>
      <c r="P146" s="24"/>
      <c r="Q146" s="23">
        <f>ROUND(Q120+Q145,5)</f>
        <v>13844</v>
      </c>
      <c r="R146" s="24"/>
      <c r="S146" s="23">
        <f>ROUND(S120+S145,5)</f>
        <v>9336</v>
      </c>
      <c r="T146" s="24"/>
      <c r="U146" s="23">
        <f>ROUND(U120+U145,5)</f>
        <v>11076</v>
      </c>
      <c r="V146" s="24"/>
      <c r="W146" s="23">
        <f>ROUND(W120+W145,5)</f>
        <v>7767</v>
      </c>
      <c r="X146" s="24"/>
      <c r="Y146" s="23">
        <f>ROUND(Y120+Y145,5)</f>
        <v>9247</v>
      </c>
      <c r="Z146" s="24"/>
      <c r="AA146" s="23">
        <f>ROUND(AA120+AA145,5)</f>
        <v>7385</v>
      </c>
      <c r="AB146" s="24"/>
      <c r="AC146" s="23">
        <f>ROUND(AC120+AC145,5)</f>
        <v>6582</v>
      </c>
      <c r="AD146" s="24"/>
      <c r="AE146" s="23">
        <f>ROUND(AE120+AE145,5)</f>
        <v>8172</v>
      </c>
      <c r="AF146" s="24"/>
      <c r="AG146" s="23">
        <f>ROUND(SUM(I146:AE146),5)</f>
        <v>120889</v>
      </c>
    </row>
    <row r="147" spans="1:33" outlineLevel="2">
      <c r="A147" s="16"/>
      <c r="B147" s="16"/>
      <c r="C147" s="16"/>
      <c r="D147" s="16"/>
      <c r="E147" s="16" t="s">
        <v>158</v>
      </c>
      <c r="F147" s="16"/>
      <c r="G147" s="16"/>
      <c r="H147" s="16"/>
      <c r="I147" s="10"/>
      <c r="J147" s="2"/>
      <c r="K147" s="10"/>
      <c r="L147" s="10"/>
      <c r="M147" s="10"/>
      <c r="N147" s="2"/>
      <c r="O147" s="10"/>
      <c r="P147" s="2"/>
      <c r="Q147" s="10"/>
      <c r="R147" s="2"/>
      <c r="S147" s="10"/>
      <c r="T147" s="2"/>
      <c r="U147" s="10"/>
      <c r="V147" s="2"/>
      <c r="W147" s="10"/>
      <c r="X147" s="2"/>
      <c r="Y147" s="10"/>
      <c r="Z147" s="2"/>
      <c r="AA147" s="10"/>
      <c r="AB147" s="2"/>
      <c r="AC147" s="10"/>
      <c r="AD147" s="2"/>
      <c r="AE147" s="10"/>
      <c r="AF147" s="2"/>
      <c r="AG147" s="10"/>
    </row>
    <row r="148" spans="1:33" outlineLevel="3">
      <c r="A148" s="16"/>
      <c r="B148" s="16"/>
      <c r="C148" s="16"/>
      <c r="D148" s="16"/>
      <c r="E148" s="16"/>
      <c r="F148" s="16" t="s">
        <v>159</v>
      </c>
      <c r="G148" s="16"/>
      <c r="H148" s="16"/>
      <c r="I148" s="10"/>
      <c r="J148" s="2"/>
      <c r="K148" s="10"/>
      <c r="L148" s="10"/>
      <c r="M148" s="10"/>
      <c r="N148" s="2"/>
      <c r="O148" s="10"/>
      <c r="P148" s="2"/>
      <c r="Q148" s="10"/>
      <c r="R148" s="2"/>
      <c r="S148" s="10"/>
      <c r="T148" s="2"/>
      <c r="U148" s="10"/>
      <c r="V148" s="2"/>
      <c r="W148" s="10"/>
      <c r="X148" s="2"/>
      <c r="Y148" s="10"/>
      <c r="Z148" s="2"/>
      <c r="AA148" s="10"/>
      <c r="AB148" s="2"/>
      <c r="AC148" s="10"/>
      <c r="AD148" s="2"/>
      <c r="AE148" s="10"/>
      <c r="AF148" s="2"/>
      <c r="AG148" s="10"/>
    </row>
    <row r="149" spans="1:33" outlineLevel="3">
      <c r="A149" s="16"/>
      <c r="B149" s="16"/>
      <c r="C149" s="16"/>
      <c r="D149" s="16"/>
      <c r="E149" s="16"/>
      <c r="F149" s="16"/>
      <c r="G149" s="16" t="s">
        <v>160</v>
      </c>
      <c r="H149" s="16"/>
      <c r="I149" s="10">
        <v>116</v>
      </c>
      <c r="J149" s="2"/>
      <c r="K149" s="10">
        <v>0</v>
      </c>
      <c r="L149" s="10"/>
      <c r="M149" s="10">
        <v>113</v>
      </c>
      <c r="N149" s="2"/>
      <c r="O149" s="10">
        <v>242</v>
      </c>
      <c r="P149" s="2"/>
      <c r="Q149" s="10">
        <v>0</v>
      </c>
      <c r="R149" s="2"/>
      <c r="S149" s="10">
        <v>0</v>
      </c>
      <c r="T149" s="2"/>
      <c r="U149" s="10">
        <v>0</v>
      </c>
      <c r="V149" s="2"/>
      <c r="W149" s="10">
        <v>0</v>
      </c>
      <c r="X149" s="2"/>
      <c r="Y149" s="10">
        <v>0</v>
      </c>
      <c r="Z149" s="2"/>
      <c r="AA149" s="10">
        <v>0</v>
      </c>
      <c r="AB149" s="2"/>
      <c r="AC149" s="10">
        <v>0</v>
      </c>
      <c r="AD149" s="2"/>
      <c r="AE149" s="10">
        <v>29</v>
      </c>
      <c r="AF149" s="2"/>
      <c r="AG149" s="10">
        <f>ROUND(SUM(I149:AE149),5)</f>
        <v>500</v>
      </c>
    </row>
    <row r="150" spans="1:33" outlineLevel="3">
      <c r="A150" s="16"/>
      <c r="B150" s="16"/>
      <c r="C150" s="16"/>
      <c r="D150" s="16"/>
      <c r="E150" s="16"/>
      <c r="F150" s="16"/>
      <c r="G150" s="16" t="s">
        <v>161</v>
      </c>
      <c r="H150" s="16"/>
      <c r="I150" s="10"/>
      <c r="J150" s="2"/>
      <c r="K150" s="10"/>
      <c r="L150" s="10"/>
      <c r="M150" s="10"/>
      <c r="N150" s="2"/>
      <c r="O150" s="10"/>
      <c r="P150" s="2"/>
      <c r="Q150" s="10"/>
      <c r="R150" s="2"/>
      <c r="S150" s="10"/>
      <c r="T150" s="2"/>
      <c r="U150" s="10"/>
      <c r="V150" s="2"/>
      <c r="W150" s="10"/>
      <c r="X150" s="2"/>
      <c r="Y150" s="10"/>
      <c r="Z150" s="2"/>
      <c r="AA150" s="10">
        <v>0</v>
      </c>
      <c r="AB150" s="2"/>
      <c r="AC150" s="10">
        <v>0</v>
      </c>
      <c r="AD150" s="2"/>
      <c r="AE150" s="10">
        <v>0</v>
      </c>
      <c r="AF150" s="2"/>
      <c r="AG150" s="10">
        <f>ROUND(SUM(I150:AE150),5)</f>
        <v>0</v>
      </c>
    </row>
    <row r="151" spans="1:33" outlineLevel="4">
      <c r="A151" s="16"/>
      <c r="B151" s="16"/>
      <c r="C151" s="16"/>
      <c r="D151" s="16"/>
      <c r="E151" s="16"/>
      <c r="F151" s="16"/>
      <c r="G151" s="16" t="s">
        <v>162</v>
      </c>
      <c r="H151" s="16"/>
      <c r="I151" s="10"/>
      <c r="J151" s="2"/>
      <c r="K151" s="10"/>
      <c r="L151" s="10"/>
      <c r="M151" s="10"/>
      <c r="N151" s="2"/>
      <c r="O151" s="10"/>
      <c r="P151" s="2"/>
      <c r="Q151" s="10"/>
      <c r="R151" s="2"/>
      <c r="S151" s="10"/>
      <c r="T151" s="2"/>
      <c r="U151" s="10"/>
      <c r="V151" s="2"/>
      <c r="W151" s="10"/>
      <c r="X151" s="2"/>
      <c r="Y151" s="10"/>
      <c r="Z151" s="2"/>
      <c r="AA151" s="10"/>
      <c r="AB151" s="2"/>
      <c r="AC151" s="10"/>
      <c r="AD151" s="2"/>
      <c r="AE151" s="10"/>
      <c r="AF151" s="2"/>
      <c r="AG151" s="10"/>
    </row>
    <row r="152" spans="1:33" outlineLevel="4">
      <c r="A152" s="16"/>
      <c r="B152" s="16"/>
      <c r="C152" s="16"/>
      <c r="D152" s="16"/>
      <c r="E152" s="16"/>
      <c r="F152" s="16"/>
      <c r="G152" s="16"/>
      <c r="H152" s="16" t="s">
        <v>163</v>
      </c>
      <c r="I152" s="10">
        <v>110</v>
      </c>
      <c r="J152" s="2"/>
      <c r="K152" s="10">
        <v>110</v>
      </c>
      <c r="L152" s="10"/>
      <c r="M152" s="10">
        <v>110</v>
      </c>
      <c r="N152" s="2"/>
      <c r="O152" s="10">
        <v>110</v>
      </c>
      <c r="P152" s="2"/>
      <c r="Q152" s="10">
        <v>110</v>
      </c>
      <c r="R152" s="2"/>
      <c r="S152" s="10">
        <v>110</v>
      </c>
      <c r="T152" s="2"/>
      <c r="U152" s="10">
        <v>119</v>
      </c>
      <c r="V152" s="2"/>
      <c r="W152" s="10">
        <v>119</v>
      </c>
      <c r="X152" s="2"/>
      <c r="Y152" s="10">
        <v>119</v>
      </c>
      <c r="Z152" s="2"/>
      <c r="AA152" s="10">
        <v>48</v>
      </c>
      <c r="AB152" s="2"/>
      <c r="AC152" s="10">
        <v>119</v>
      </c>
      <c r="AD152" s="2"/>
      <c r="AE152" s="10">
        <v>116</v>
      </c>
      <c r="AF152" s="2"/>
      <c r="AG152" s="10">
        <f>ROUND(SUM(I152:AE152),5)</f>
        <v>1300</v>
      </c>
    </row>
    <row r="153" spans="1:33" outlineLevel="4">
      <c r="A153" s="16"/>
      <c r="B153" s="16"/>
      <c r="C153" s="16"/>
      <c r="D153" s="16"/>
      <c r="E153" s="16"/>
      <c r="F153" s="16"/>
      <c r="G153" s="16"/>
      <c r="H153" s="16" t="s">
        <v>164</v>
      </c>
      <c r="I153" s="10">
        <v>0</v>
      </c>
      <c r="J153" s="2"/>
      <c r="K153" s="10">
        <v>0</v>
      </c>
      <c r="L153" s="10"/>
      <c r="M153" s="10">
        <v>100</v>
      </c>
      <c r="N153" s="2"/>
      <c r="O153" s="10">
        <v>0</v>
      </c>
      <c r="P153" s="2"/>
      <c r="Q153" s="10">
        <v>100</v>
      </c>
      <c r="R153" s="2"/>
      <c r="S153" s="10">
        <v>0</v>
      </c>
      <c r="T153" s="2"/>
      <c r="U153" s="10">
        <v>100</v>
      </c>
      <c r="V153" s="2"/>
      <c r="W153" s="10">
        <v>0</v>
      </c>
      <c r="X153" s="2"/>
      <c r="Y153" s="10">
        <v>100</v>
      </c>
      <c r="Z153" s="2"/>
      <c r="AA153" s="10">
        <v>0</v>
      </c>
      <c r="AB153" s="2"/>
      <c r="AC153" s="10">
        <v>100</v>
      </c>
      <c r="AD153" s="2"/>
      <c r="AE153" s="10">
        <v>0</v>
      </c>
      <c r="AF153" s="2"/>
      <c r="AG153" s="10">
        <f>ROUND(SUM(I153:AE153),5)</f>
        <v>500</v>
      </c>
    </row>
    <row r="154" spans="1:33" outlineLevel="4">
      <c r="A154" s="16"/>
      <c r="B154" s="16"/>
      <c r="C154" s="16"/>
      <c r="D154" s="16"/>
      <c r="E154" s="16"/>
      <c r="F154" s="16"/>
      <c r="G154" s="16"/>
      <c r="H154" s="16" t="s">
        <v>165</v>
      </c>
      <c r="I154" s="10">
        <v>0</v>
      </c>
      <c r="J154" s="2"/>
      <c r="K154" s="10">
        <v>35</v>
      </c>
      <c r="L154" s="10"/>
      <c r="M154" s="10">
        <v>35</v>
      </c>
      <c r="N154" s="2"/>
      <c r="O154" s="10">
        <v>35</v>
      </c>
      <c r="P154" s="2"/>
      <c r="Q154" s="10">
        <v>35</v>
      </c>
      <c r="R154" s="2"/>
      <c r="S154" s="10">
        <v>35</v>
      </c>
      <c r="T154" s="2"/>
      <c r="U154" s="10">
        <v>25</v>
      </c>
      <c r="V154" s="2"/>
      <c r="W154" s="10">
        <v>0</v>
      </c>
      <c r="X154" s="2"/>
      <c r="Y154" s="10">
        <v>0</v>
      </c>
      <c r="Z154" s="2"/>
      <c r="AA154" s="10">
        <v>0</v>
      </c>
      <c r="AB154" s="2"/>
      <c r="AC154" s="10">
        <v>0</v>
      </c>
      <c r="AD154" s="2"/>
      <c r="AE154" s="10">
        <v>0</v>
      </c>
      <c r="AF154" s="2"/>
      <c r="AG154" s="10">
        <f>ROUND(SUM(I154:AE154),5)</f>
        <v>200</v>
      </c>
    </row>
    <row r="155" spans="1:33" ht="16.5" outlineLevel="4" thickBot="1">
      <c r="A155" s="16"/>
      <c r="B155" s="16"/>
      <c r="C155" s="16"/>
      <c r="D155" s="16"/>
      <c r="E155" s="16"/>
      <c r="F155" s="16"/>
      <c r="G155" s="16"/>
      <c r="H155" s="16" t="s">
        <v>166</v>
      </c>
      <c r="I155" s="11">
        <v>0</v>
      </c>
      <c r="J155" s="2"/>
      <c r="K155" s="11">
        <v>0</v>
      </c>
      <c r="L155" s="11"/>
      <c r="M155" s="11">
        <v>0</v>
      </c>
      <c r="N155" s="2"/>
      <c r="O155" s="11">
        <v>495</v>
      </c>
      <c r="P155" s="2"/>
      <c r="Q155" s="11">
        <v>128</v>
      </c>
      <c r="R155" s="2"/>
      <c r="S155" s="11">
        <v>189</v>
      </c>
      <c r="T155" s="2"/>
      <c r="U155" s="11">
        <v>147</v>
      </c>
      <c r="V155" s="2"/>
      <c r="W155" s="11">
        <v>0</v>
      </c>
      <c r="X155" s="2"/>
      <c r="Y155" s="11">
        <v>0</v>
      </c>
      <c r="Z155" s="2"/>
      <c r="AA155" s="11">
        <v>119</v>
      </c>
      <c r="AB155" s="2"/>
      <c r="AC155" s="11">
        <v>0</v>
      </c>
      <c r="AD155" s="2"/>
      <c r="AE155" s="11">
        <v>122</v>
      </c>
      <c r="AF155" s="2"/>
      <c r="AG155" s="11">
        <f>ROUND(SUM(I155:AE155),5)</f>
        <v>1200</v>
      </c>
    </row>
    <row r="156" spans="1:33" outlineLevel="3">
      <c r="A156" s="16"/>
      <c r="B156" s="16"/>
      <c r="C156" s="16"/>
      <c r="D156" s="16"/>
      <c r="E156" s="16"/>
      <c r="F156" s="16"/>
      <c r="G156" s="16" t="s">
        <v>167</v>
      </c>
      <c r="H156" s="16"/>
      <c r="I156" s="10">
        <f>ROUND(SUM(I151:I155),5)</f>
        <v>110</v>
      </c>
      <c r="J156" s="2"/>
      <c r="K156" s="10">
        <f>ROUND(SUM(K151:K155),5)</f>
        <v>145</v>
      </c>
      <c r="L156" s="10"/>
      <c r="M156" s="10">
        <f>ROUND(SUM(M151:M155),5)</f>
        <v>245</v>
      </c>
      <c r="N156" s="2"/>
      <c r="O156" s="10">
        <f>ROUND(SUM(O151:O155),5)</f>
        <v>640</v>
      </c>
      <c r="P156" s="2"/>
      <c r="Q156" s="10">
        <f>ROUND(SUM(Q151:Q155),5)</f>
        <v>373</v>
      </c>
      <c r="R156" s="2"/>
      <c r="S156" s="10">
        <f>ROUND(SUM(S151:S155),5)</f>
        <v>334</v>
      </c>
      <c r="T156" s="2"/>
      <c r="U156" s="10">
        <f>ROUND(SUM(U151:U155),5)</f>
        <v>391</v>
      </c>
      <c r="V156" s="2"/>
      <c r="W156" s="10">
        <f>ROUND(SUM(W151:W155),5)</f>
        <v>119</v>
      </c>
      <c r="X156" s="2"/>
      <c r="Y156" s="10">
        <f>ROUND(SUM(Y151:Y155),5)</f>
        <v>219</v>
      </c>
      <c r="Z156" s="2"/>
      <c r="AA156" s="10">
        <f>ROUND(SUM(AA151:AA155),5)</f>
        <v>167</v>
      </c>
      <c r="AB156" s="2"/>
      <c r="AC156" s="10">
        <f>ROUND(SUM(AC151:AC155),5)</f>
        <v>219</v>
      </c>
      <c r="AD156" s="2"/>
      <c r="AE156" s="10">
        <f>ROUND(SUM(AE151:AE155),5)</f>
        <v>238</v>
      </c>
      <c r="AF156" s="2"/>
      <c r="AG156" s="10">
        <f>ROUND(SUM(I156:AE156),5)</f>
        <v>3200</v>
      </c>
    </row>
    <row r="157" spans="1:33" outlineLevel="4">
      <c r="A157" s="16"/>
      <c r="B157" s="16"/>
      <c r="C157" s="16"/>
      <c r="D157" s="16"/>
      <c r="E157" s="16"/>
      <c r="F157" s="16"/>
      <c r="G157" s="16" t="s">
        <v>168</v>
      </c>
      <c r="H157" s="16"/>
      <c r="I157" s="10"/>
      <c r="J157" s="2"/>
      <c r="K157" s="10"/>
      <c r="L157" s="10"/>
      <c r="M157" s="10"/>
      <c r="N157" s="2"/>
      <c r="O157" s="10"/>
      <c r="P157" s="2"/>
      <c r="Q157" s="10"/>
      <c r="R157" s="2"/>
      <c r="S157" s="10"/>
      <c r="T157" s="2"/>
      <c r="U157" s="10"/>
      <c r="V157" s="2"/>
      <c r="W157" s="10"/>
      <c r="X157" s="2"/>
      <c r="Y157" s="10"/>
      <c r="Z157" s="2"/>
      <c r="AA157" s="10"/>
      <c r="AB157" s="2"/>
      <c r="AC157" s="10"/>
      <c r="AD157" s="2"/>
      <c r="AE157" s="10"/>
      <c r="AF157" s="2"/>
      <c r="AG157" s="10"/>
    </row>
    <row r="158" spans="1:33" outlineLevel="4">
      <c r="A158" s="16"/>
      <c r="B158" s="16"/>
      <c r="C158" s="16"/>
      <c r="D158" s="16"/>
      <c r="E158" s="16"/>
      <c r="F158" s="16"/>
      <c r="G158" s="16"/>
      <c r="H158" s="16" t="s">
        <v>169</v>
      </c>
      <c r="I158" s="10">
        <v>3021</v>
      </c>
      <c r="J158" s="2"/>
      <c r="K158" s="10">
        <v>6996</v>
      </c>
      <c r="L158" s="10"/>
      <c r="M158" s="10">
        <v>4485</v>
      </c>
      <c r="N158" s="2"/>
      <c r="O158" s="10">
        <v>3152</v>
      </c>
      <c r="P158" s="2"/>
      <c r="Q158" s="10">
        <v>4702</v>
      </c>
      <c r="R158" s="2"/>
      <c r="S158" s="10">
        <v>4617</v>
      </c>
      <c r="T158" s="2"/>
      <c r="U158" s="10">
        <v>4205</v>
      </c>
      <c r="V158" s="2"/>
      <c r="W158" s="10">
        <v>4563</v>
      </c>
      <c r="X158" s="2"/>
      <c r="Y158" s="10">
        <v>3048</v>
      </c>
      <c r="Z158" s="2"/>
      <c r="AA158" s="10">
        <v>3088</v>
      </c>
      <c r="AB158" s="2"/>
      <c r="AC158" s="10">
        <v>3009</v>
      </c>
      <c r="AD158" s="2"/>
      <c r="AE158" s="10">
        <v>3114</v>
      </c>
      <c r="AF158" s="2"/>
      <c r="AG158" s="10">
        <f>ROUND(SUM(I158:AE158),5)</f>
        <v>48000</v>
      </c>
    </row>
    <row r="159" spans="1:33" ht="16.5" outlineLevel="4" thickBot="1">
      <c r="A159" s="16"/>
      <c r="B159" s="16"/>
      <c r="C159" s="16"/>
      <c r="D159" s="16"/>
      <c r="E159" s="16"/>
      <c r="F159" s="16"/>
      <c r="G159" s="16"/>
      <c r="H159" s="16" t="s">
        <v>170</v>
      </c>
      <c r="I159" s="12">
        <v>305</v>
      </c>
      <c r="J159" s="2"/>
      <c r="K159" s="12">
        <v>705</v>
      </c>
      <c r="L159" s="12"/>
      <c r="M159" s="12">
        <v>452</v>
      </c>
      <c r="N159" s="2"/>
      <c r="O159" s="12">
        <v>318</v>
      </c>
      <c r="P159" s="2"/>
      <c r="Q159" s="12">
        <v>638</v>
      </c>
      <c r="R159" s="2"/>
      <c r="S159" s="12">
        <v>465</v>
      </c>
      <c r="T159" s="2"/>
      <c r="U159" s="12">
        <v>424</v>
      </c>
      <c r="V159" s="2"/>
      <c r="W159" s="12">
        <v>475</v>
      </c>
      <c r="X159" s="2"/>
      <c r="Y159" s="12">
        <v>274</v>
      </c>
      <c r="Z159" s="2"/>
      <c r="AA159" s="12">
        <v>308</v>
      </c>
      <c r="AB159" s="2"/>
      <c r="AC159" s="12">
        <v>297</v>
      </c>
      <c r="AD159" s="2"/>
      <c r="AE159" s="12">
        <v>339</v>
      </c>
      <c r="AF159" s="2"/>
      <c r="AG159" s="12">
        <f>ROUND(SUM(I159:AE159),5)</f>
        <v>5000</v>
      </c>
    </row>
    <row r="160" spans="1:33" ht="16.5" outlineLevel="3" thickBot="1">
      <c r="A160" s="16"/>
      <c r="B160" s="16"/>
      <c r="C160" s="16"/>
      <c r="D160" s="16"/>
      <c r="E160" s="16"/>
      <c r="F160" s="16"/>
      <c r="G160" s="16" t="s">
        <v>171</v>
      </c>
      <c r="H160" s="16"/>
      <c r="I160" s="14">
        <f>ROUND(SUM(I157:I159),5)</f>
        <v>3326</v>
      </c>
      <c r="J160" s="2"/>
      <c r="K160" s="14">
        <f>ROUND(SUM(K157:K159),5)</f>
        <v>7701</v>
      </c>
      <c r="L160" s="14"/>
      <c r="M160" s="14">
        <f>ROUND(SUM(M157:M159),5)</f>
        <v>4937</v>
      </c>
      <c r="N160" s="2"/>
      <c r="O160" s="14">
        <f>ROUND(SUM(O157:O159),5)</f>
        <v>3470</v>
      </c>
      <c r="P160" s="2"/>
      <c r="Q160" s="14">
        <f>ROUND(SUM(Q157:Q159),5)</f>
        <v>5340</v>
      </c>
      <c r="R160" s="2"/>
      <c r="S160" s="14">
        <f>ROUND(SUM(S157:S159),5)</f>
        <v>5082</v>
      </c>
      <c r="T160" s="2"/>
      <c r="U160" s="14">
        <f>ROUND(SUM(U157:U159),5)</f>
        <v>4629</v>
      </c>
      <c r="V160" s="2"/>
      <c r="W160" s="14">
        <f>ROUND(SUM(W157:W159),5)</f>
        <v>5038</v>
      </c>
      <c r="X160" s="2"/>
      <c r="Y160" s="14">
        <f>ROUND(SUM(Y157:Y159),5)</f>
        <v>3322</v>
      </c>
      <c r="Z160" s="2"/>
      <c r="AA160" s="14">
        <f>ROUND(SUM(AA157:AA159),5)</f>
        <v>3396</v>
      </c>
      <c r="AB160" s="2"/>
      <c r="AC160" s="14">
        <f>ROUND(SUM(AC157:AC159),5)</f>
        <v>3306</v>
      </c>
      <c r="AD160" s="2"/>
      <c r="AE160" s="14">
        <f>ROUND(SUM(AE157:AE159),5)</f>
        <v>3453</v>
      </c>
      <c r="AF160" s="2"/>
      <c r="AG160" s="14">
        <f>ROUND(SUM(I160:AE160),5)</f>
        <v>53000</v>
      </c>
    </row>
    <row r="161" spans="1:33" ht="16.5" outlineLevel="2" thickBot="1">
      <c r="A161" s="16"/>
      <c r="B161" s="16"/>
      <c r="C161" s="16"/>
      <c r="D161" s="16"/>
      <c r="E161" s="16"/>
      <c r="F161" s="16" t="s">
        <v>172</v>
      </c>
      <c r="G161" s="16"/>
      <c r="H161" s="16"/>
      <c r="I161" s="13">
        <f>ROUND(SUM(I148:I150)+I156+I160,5)</f>
        <v>3552</v>
      </c>
      <c r="J161" s="2"/>
      <c r="K161" s="13">
        <f>ROUND(SUM(K148:K150)+K156+K160,5)</f>
        <v>7846</v>
      </c>
      <c r="L161" s="13"/>
      <c r="M161" s="13">
        <f>ROUND(SUM(M148:M150)+M156+M160,5)</f>
        <v>5295</v>
      </c>
      <c r="N161" s="2"/>
      <c r="O161" s="13">
        <f>ROUND(SUM(O148:O150)+O156+O160,5)</f>
        <v>4352</v>
      </c>
      <c r="P161" s="2"/>
      <c r="Q161" s="13">
        <f>ROUND(SUM(Q148:Q150)+Q156+Q160,5)</f>
        <v>5713</v>
      </c>
      <c r="R161" s="2"/>
      <c r="S161" s="13">
        <f>ROUND(SUM(S148:S150)+S156+S160,5)</f>
        <v>5416</v>
      </c>
      <c r="T161" s="2"/>
      <c r="U161" s="13">
        <f>ROUND(SUM(U148:U150)+U156+U160,5)</f>
        <v>5020</v>
      </c>
      <c r="V161" s="2"/>
      <c r="W161" s="13">
        <f>ROUND(SUM(W148:W150)+W156+W160,5)</f>
        <v>5157</v>
      </c>
      <c r="X161" s="2"/>
      <c r="Y161" s="13">
        <f>ROUND(SUM(Y148:Y150)+Y156+Y160,5)</f>
        <v>3541</v>
      </c>
      <c r="Z161" s="2"/>
      <c r="AA161" s="13">
        <f>ROUND(SUM(AA148:AA150)+AA156+AA160,5)</f>
        <v>3563</v>
      </c>
      <c r="AB161" s="2"/>
      <c r="AC161" s="13">
        <f>ROUND(SUM(AC148:AC150)+AC156+AC160,5)</f>
        <v>3525</v>
      </c>
      <c r="AD161" s="2"/>
      <c r="AE161" s="13">
        <f>ROUND(SUM(AE148:AE150)+AE156+AE160,5)</f>
        <v>3720</v>
      </c>
      <c r="AF161" s="2"/>
      <c r="AG161" s="13">
        <f>ROUND(SUM(I161:AE161),5)</f>
        <v>56700</v>
      </c>
    </row>
    <row r="162" spans="1:33" outlineLevel="1">
      <c r="A162" s="16"/>
      <c r="B162" s="16"/>
      <c r="C162" s="16"/>
      <c r="D162" s="16"/>
      <c r="E162" s="22" t="s">
        <v>173</v>
      </c>
      <c r="F162" s="22"/>
      <c r="G162" s="22"/>
      <c r="H162" s="22"/>
      <c r="I162" s="23">
        <f>ROUND(I147+I161,5)</f>
        <v>3552</v>
      </c>
      <c r="J162" s="24"/>
      <c r="K162" s="23">
        <f>ROUND(K147+K161,5)</f>
        <v>7846</v>
      </c>
      <c r="L162" s="23"/>
      <c r="M162" s="23">
        <f>ROUND(M147+M161,5)</f>
        <v>5295</v>
      </c>
      <c r="N162" s="24"/>
      <c r="O162" s="23">
        <f>ROUND(O147+O161,5)</f>
        <v>4352</v>
      </c>
      <c r="P162" s="24"/>
      <c r="Q162" s="23">
        <f>ROUND(Q147+Q161,5)</f>
        <v>5713</v>
      </c>
      <c r="R162" s="24"/>
      <c r="S162" s="23">
        <f>ROUND(S147+S161,5)</f>
        <v>5416</v>
      </c>
      <c r="T162" s="24"/>
      <c r="U162" s="23">
        <f>ROUND(U147+U161,5)</f>
        <v>5020</v>
      </c>
      <c r="V162" s="24"/>
      <c r="W162" s="23">
        <f>ROUND(W147+W161,5)</f>
        <v>5157</v>
      </c>
      <c r="X162" s="24"/>
      <c r="Y162" s="23">
        <f>ROUND(Y147+Y161,5)</f>
        <v>3541</v>
      </c>
      <c r="Z162" s="24"/>
      <c r="AA162" s="23">
        <f>ROUND(AA147+AA161,5)</f>
        <v>3563</v>
      </c>
      <c r="AB162" s="24"/>
      <c r="AC162" s="23">
        <f>ROUND(AC147+AC161,5)</f>
        <v>3525</v>
      </c>
      <c r="AD162" s="24"/>
      <c r="AE162" s="23">
        <f>ROUND(AE147+AE161,5)</f>
        <v>3720</v>
      </c>
      <c r="AF162" s="24"/>
      <c r="AG162" s="23">
        <f>ROUND(SUM(I162:AE162),5)</f>
        <v>56700</v>
      </c>
    </row>
    <row r="163" spans="1:33" outlineLevel="2">
      <c r="A163" s="16"/>
      <c r="B163" s="16"/>
      <c r="C163" s="16"/>
      <c r="D163" s="16"/>
      <c r="E163" s="16" t="s">
        <v>174</v>
      </c>
      <c r="F163" s="16"/>
      <c r="G163" s="16"/>
      <c r="H163" s="16"/>
      <c r="I163" s="10"/>
      <c r="J163" s="2"/>
      <c r="K163" s="10"/>
      <c r="L163" s="10"/>
      <c r="M163" s="10"/>
      <c r="N163" s="2"/>
      <c r="O163" s="10"/>
      <c r="P163" s="2"/>
      <c r="Q163" s="10"/>
      <c r="R163" s="2"/>
      <c r="S163" s="10"/>
      <c r="T163" s="2"/>
      <c r="U163" s="10"/>
      <c r="V163" s="2"/>
      <c r="W163" s="10"/>
      <c r="X163" s="2"/>
      <c r="Y163" s="10"/>
      <c r="Z163" s="2"/>
      <c r="AA163" s="10"/>
      <c r="AB163" s="2"/>
      <c r="AC163" s="10"/>
      <c r="AD163" s="2"/>
      <c r="AE163" s="10"/>
      <c r="AF163" s="2"/>
      <c r="AG163" s="10"/>
    </row>
    <row r="164" spans="1:33" outlineLevel="3">
      <c r="A164" s="16"/>
      <c r="B164" s="16"/>
      <c r="C164" s="16"/>
      <c r="D164" s="16"/>
      <c r="E164" s="16"/>
      <c r="F164" s="16" t="s">
        <v>175</v>
      </c>
      <c r="G164" s="16"/>
      <c r="H164" s="16"/>
      <c r="I164" s="10"/>
      <c r="J164" s="2"/>
      <c r="K164" s="10"/>
      <c r="L164" s="10"/>
      <c r="M164" s="10"/>
      <c r="N164" s="2"/>
      <c r="O164" s="10"/>
      <c r="P164" s="2"/>
      <c r="Q164" s="10"/>
      <c r="R164" s="2"/>
      <c r="S164" s="10"/>
      <c r="T164" s="2"/>
      <c r="U164" s="10"/>
      <c r="V164" s="2"/>
      <c r="W164" s="10"/>
      <c r="X164" s="2"/>
      <c r="Y164" s="10"/>
      <c r="Z164" s="2"/>
      <c r="AA164" s="10"/>
      <c r="AB164" s="2"/>
      <c r="AC164" s="10"/>
      <c r="AD164" s="2"/>
      <c r="AE164" s="10"/>
      <c r="AF164" s="2"/>
      <c r="AG164" s="10"/>
    </row>
    <row r="165" spans="1:33" outlineLevel="3">
      <c r="A165" s="16"/>
      <c r="B165" s="16"/>
      <c r="C165" s="16"/>
      <c r="D165" s="16"/>
      <c r="E165" s="16"/>
      <c r="F165" s="16"/>
      <c r="G165" s="16" t="s">
        <v>176</v>
      </c>
      <c r="H165" s="16"/>
      <c r="I165" s="10">
        <v>544</v>
      </c>
      <c r="J165" s="2"/>
      <c r="K165" s="10">
        <v>12</v>
      </c>
      <c r="L165" s="10"/>
      <c r="M165" s="10">
        <v>632</v>
      </c>
      <c r="N165" s="2"/>
      <c r="O165" s="10">
        <v>55</v>
      </c>
      <c r="P165" s="2"/>
      <c r="Q165" s="10">
        <v>0</v>
      </c>
      <c r="R165" s="2"/>
      <c r="S165" s="10">
        <v>3</v>
      </c>
      <c r="T165" s="2"/>
      <c r="U165" s="10">
        <v>554</v>
      </c>
      <c r="V165" s="2"/>
      <c r="W165" s="10">
        <v>0</v>
      </c>
      <c r="X165" s="2"/>
      <c r="Y165" s="10">
        <v>0</v>
      </c>
      <c r="Z165" s="2"/>
      <c r="AA165" s="10">
        <v>0</v>
      </c>
      <c r="AB165" s="2"/>
      <c r="AC165" s="10">
        <v>0</v>
      </c>
      <c r="AD165" s="2"/>
      <c r="AE165" s="10">
        <v>0</v>
      </c>
      <c r="AF165" s="2"/>
      <c r="AG165" s="10">
        <f>ROUND(SUM(I165:AE165),5)</f>
        <v>1800</v>
      </c>
    </row>
    <row r="166" spans="1:33" outlineLevel="3">
      <c r="A166" s="16"/>
      <c r="B166" s="16"/>
      <c r="C166" s="16"/>
      <c r="D166" s="16"/>
      <c r="E166" s="16"/>
      <c r="F166" s="16"/>
      <c r="G166" s="16" t="s">
        <v>177</v>
      </c>
      <c r="H166" s="16"/>
      <c r="I166" s="10">
        <v>0</v>
      </c>
      <c r="J166" s="2"/>
      <c r="K166" s="10">
        <v>0</v>
      </c>
      <c r="L166" s="10"/>
      <c r="M166" s="10">
        <v>0</v>
      </c>
      <c r="N166" s="2"/>
      <c r="O166" s="10">
        <v>0</v>
      </c>
      <c r="P166" s="2"/>
      <c r="Q166" s="10">
        <v>0</v>
      </c>
      <c r="R166" s="2"/>
      <c r="S166" s="10">
        <v>0</v>
      </c>
      <c r="T166" s="2"/>
      <c r="U166" s="10">
        <v>0</v>
      </c>
      <c r="V166" s="2"/>
      <c r="W166" s="10">
        <v>0</v>
      </c>
      <c r="X166" s="2"/>
      <c r="Y166" s="10">
        <v>0</v>
      </c>
      <c r="Z166" s="2"/>
      <c r="AA166" s="10">
        <v>0</v>
      </c>
      <c r="AB166" s="2"/>
      <c r="AC166" s="10">
        <v>3646</v>
      </c>
      <c r="AD166" s="2"/>
      <c r="AE166" s="10">
        <v>199</v>
      </c>
      <c r="AF166" s="2"/>
      <c r="AG166" s="10">
        <f>ROUND(SUM(I166:AE166),5)</f>
        <v>3845</v>
      </c>
    </row>
    <row r="167" spans="1:33" outlineLevel="3">
      <c r="A167" s="16"/>
      <c r="B167" s="16"/>
      <c r="C167" s="16"/>
      <c r="D167" s="16"/>
      <c r="E167" s="16"/>
      <c r="F167" s="16"/>
      <c r="G167" s="16" t="s">
        <v>178</v>
      </c>
      <c r="H167" s="16"/>
      <c r="I167" s="10">
        <v>31</v>
      </c>
      <c r="J167" s="2"/>
      <c r="K167" s="10">
        <v>0</v>
      </c>
      <c r="L167" s="10"/>
      <c r="M167" s="10">
        <v>0</v>
      </c>
      <c r="N167" s="2"/>
      <c r="O167" s="10">
        <v>0</v>
      </c>
      <c r="P167" s="2"/>
      <c r="Q167" s="10">
        <v>63</v>
      </c>
      <c r="R167" s="2"/>
      <c r="S167" s="10">
        <v>0</v>
      </c>
      <c r="T167" s="2"/>
      <c r="U167" s="10">
        <v>507</v>
      </c>
      <c r="V167" s="2"/>
      <c r="W167" s="10">
        <v>0</v>
      </c>
      <c r="X167" s="2"/>
      <c r="Y167" s="10">
        <v>0</v>
      </c>
      <c r="Z167" s="2"/>
      <c r="AA167" s="10">
        <v>0</v>
      </c>
      <c r="AB167" s="2"/>
      <c r="AC167" s="10">
        <v>951</v>
      </c>
      <c r="AD167" s="2"/>
      <c r="AE167" s="10">
        <v>548</v>
      </c>
      <c r="AF167" s="2"/>
      <c r="AG167" s="10">
        <f>ROUND(SUM(I167:AE167),5)</f>
        <v>2100</v>
      </c>
    </row>
    <row r="168" spans="1:33" outlineLevel="4">
      <c r="A168" s="16"/>
      <c r="B168" s="16"/>
      <c r="C168" s="16"/>
      <c r="D168" s="16"/>
      <c r="E168" s="16"/>
      <c r="F168" s="16"/>
      <c r="G168" s="16" t="s">
        <v>179</v>
      </c>
      <c r="H168" s="16"/>
      <c r="I168" s="10"/>
      <c r="J168" s="2"/>
      <c r="K168" s="10"/>
      <c r="L168" s="10"/>
      <c r="M168" s="10"/>
      <c r="N168" s="2"/>
      <c r="O168" s="10"/>
      <c r="P168" s="2"/>
      <c r="Q168" s="10"/>
      <c r="R168" s="2"/>
      <c r="S168" s="10"/>
      <c r="T168" s="2"/>
      <c r="U168" s="10"/>
      <c r="V168" s="2"/>
      <c r="W168" s="10"/>
      <c r="X168" s="2"/>
      <c r="Y168" s="10"/>
      <c r="Z168" s="2"/>
      <c r="AA168" s="10"/>
      <c r="AB168" s="2"/>
      <c r="AC168" s="10"/>
      <c r="AD168" s="2"/>
      <c r="AE168" s="10"/>
      <c r="AF168" s="2"/>
      <c r="AG168" s="10"/>
    </row>
    <row r="169" spans="1:33" outlineLevel="4">
      <c r="A169" s="16"/>
      <c r="B169" s="16"/>
      <c r="C169" s="16"/>
      <c r="D169" s="16"/>
      <c r="E169" s="16"/>
      <c r="F169" s="16"/>
      <c r="G169" s="16"/>
      <c r="H169" s="16" t="s">
        <v>180</v>
      </c>
      <c r="I169" s="10">
        <v>900</v>
      </c>
      <c r="J169" s="2"/>
      <c r="K169" s="10">
        <v>900</v>
      </c>
      <c r="L169" s="10"/>
      <c r="M169" s="10">
        <v>900</v>
      </c>
      <c r="N169" s="2"/>
      <c r="O169" s="10">
        <v>900</v>
      </c>
      <c r="P169" s="2"/>
      <c r="Q169" s="10">
        <v>900</v>
      </c>
      <c r="R169" s="2"/>
      <c r="S169" s="10">
        <v>900</v>
      </c>
      <c r="T169" s="2"/>
      <c r="U169" s="10">
        <v>900</v>
      </c>
      <c r="V169" s="2"/>
      <c r="W169" s="10">
        <v>900</v>
      </c>
      <c r="X169" s="2"/>
      <c r="Y169" s="10">
        <v>900</v>
      </c>
      <c r="Z169" s="2"/>
      <c r="AA169" s="10">
        <v>100</v>
      </c>
      <c r="AB169" s="2"/>
      <c r="AC169" s="10">
        <v>900</v>
      </c>
      <c r="AD169" s="2"/>
      <c r="AE169" s="10">
        <v>900</v>
      </c>
      <c r="AF169" s="2"/>
      <c r="AG169" s="10">
        <f>ROUND(SUM(I169:AE169),5)</f>
        <v>10000</v>
      </c>
    </row>
    <row r="170" spans="1:33" ht="16.5" outlineLevel="4" thickBot="1">
      <c r="A170" s="16"/>
      <c r="B170" s="16"/>
      <c r="C170" s="16"/>
      <c r="D170" s="16"/>
      <c r="E170" s="16"/>
      <c r="F170" s="16"/>
      <c r="G170" s="16"/>
      <c r="H170" s="16" t="s">
        <v>181</v>
      </c>
      <c r="I170" s="11">
        <v>924</v>
      </c>
      <c r="J170" s="2"/>
      <c r="K170" s="11">
        <v>979</v>
      </c>
      <c r="L170" s="11"/>
      <c r="M170" s="11">
        <v>310</v>
      </c>
      <c r="N170" s="2"/>
      <c r="O170" s="11">
        <v>0</v>
      </c>
      <c r="P170" s="2"/>
      <c r="Q170" s="11">
        <v>0</v>
      </c>
      <c r="R170" s="2"/>
      <c r="S170" s="11">
        <v>0</v>
      </c>
      <c r="T170" s="2"/>
      <c r="U170" s="11">
        <v>0</v>
      </c>
      <c r="V170" s="2"/>
      <c r="W170" s="11">
        <v>62</v>
      </c>
      <c r="X170" s="2"/>
      <c r="Y170" s="11">
        <v>0</v>
      </c>
      <c r="Z170" s="2"/>
      <c r="AA170" s="11">
        <v>0</v>
      </c>
      <c r="AB170" s="2"/>
      <c r="AC170" s="11">
        <v>0</v>
      </c>
      <c r="AD170" s="2"/>
      <c r="AE170" s="11">
        <v>0</v>
      </c>
      <c r="AF170" s="2"/>
      <c r="AG170" s="11">
        <f>ROUND(SUM(I170:AE170),5)</f>
        <v>2275</v>
      </c>
    </row>
    <row r="171" spans="1:33" outlineLevel="3">
      <c r="A171" s="16"/>
      <c r="B171" s="16"/>
      <c r="C171" s="16"/>
      <c r="D171" s="16"/>
      <c r="E171" s="16"/>
      <c r="F171" s="16"/>
      <c r="G171" s="16" t="s">
        <v>182</v>
      </c>
      <c r="H171" s="16"/>
      <c r="I171" s="10">
        <f>ROUND(SUM(I168:I170),5)</f>
        <v>1824</v>
      </c>
      <c r="J171" s="2"/>
      <c r="K171" s="10">
        <f>ROUND(SUM(K168:K170),5)</f>
        <v>1879</v>
      </c>
      <c r="L171" s="10"/>
      <c r="M171" s="10">
        <f>ROUND(SUM(M168:M170),5)</f>
        <v>1210</v>
      </c>
      <c r="N171" s="2"/>
      <c r="O171" s="10">
        <f>ROUND(SUM(O168:O170),5)</f>
        <v>900</v>
      </c>
      <c r="P171" s="2"/>
      <c r="Q171" s="10">
        <f>ROUND(SUM(Q168:Q170),5)</f>
        <v>900</v>
      </c>
      <c r="R171" s="2"/>
      <c r="S171" s="10">
        <f>ROUND(SUM(S168:S170),5)</f>
        <v>900</v>
      </c>
      <c r="T171" s="2"/>
      <c r="U171" s="10">
        <f>ROUND(SUM(U168:U170),5)</f>
        <v>900</v>
      </c>
      <c r="V171" s="2"/>
      <c r="W171" s="10">
        <f>ROUND(SUM(W168:W170),5)</f>
        <v>962</v>
      </c>
      <c r="X171" s="2"/>
      <c r="Y171" s="10">
        <f>ROUND(SUM(Y168:Y170),5)</f>
        <v>900</v>
      </c>
      <c r="Z171" s="2"/>
      <c r="AA171" s="10">
        <f>ROUND(SUM(AA168:AA170),5)</f>
        <v>100</v>
      </c>
      <c r="AB171" s="2"/>
      <c r="AC171" s="10">
        <f>ROUND(SUM(AC168:AC170),5)</f>
        <v>900</v>
      </c>
      <c r="AD171" s="2"/>
      <c r="AE171" s="10">
        <f>ROUND(SUM(AE168:AE170),5)</f>
        <v>900</v>
      </c>
      <c r="AF171" s="2"/>
      <c r="AG171" s="10">
        <f>ROUND(SUM(I171:AE171),5)</f>
        <v>12275</v>
      </c>
    </row>
    <row r="172" spans="1:33" outlineLevel="4">
      <c r="A172" s="16"/>
      <c r="B172" s="16"/>
      <c r="C172" s="16"/>
      <c r="D172" s="16"/>
      <c r="E172" s="16"/>
      <c r="F172" s="16"/>
      <c r="G172" s="16" t="s">
        <v>183</v>
      </c>
      <c r="H172" s="16"/>
      <c r="I172" s="10"/>
      <c r="J172" s="2"/>
      <c r="K172" s="10"/>
      <c r="L172" s="10"/>
      <c r="M172" s="10"/>
      <c r="N172" s="2"/>
      <c r="O172" s="10"/>
      <c r="P172" s="2"/>
      <c r="Q172" s="10"/>
      <c r="R172" s="2"/>
      <c r="S172" s="10"/>
      <c r="T172" s="2"/>
      <c r="U172" s="10"/>
      <c r="V172" s="2"/>
      <c r="W172" s="10"/>
      <c r="X172" s="2"/>
      <c r="Y172" s="10"/>
      <c r="Z172" s="2"/>
      <c r="AA172" s="10"/>
      <c r="AB172" s="2"/>
      <c r="AC172" s="10"/>
      <c r="AD172" s="2"/>
      <c r="AE172" s="10"/>
      <c r="AF172" s="2"/>
      <c r="AG172" s="10"/>
    </row>
    <row r="173" spans="1:33" outlineLevel="4">
      <c r="A173" s="16"/>
      <c r="B173" s="16"/>
      <c r="C173" s="16"/>
      <c r="D173" s="16"/>
      <c r="E173" s="16"/>
      <c r="F173" s="16"/>
      <c r="G173" s="16"/>
      <c r="H173" s="16" t="s">
        <v>184</v>
      </c>
      <c r="I173" s="10">
        <v>436</v>
      </c>
      <c r="J173" s="2"/>
      <c r="K173" s="10">
        <v>1259</v>
      </c>
      <c r="L173" s="10"/>
      <c r="M173" s="10">
        <v>59881</v>
      </c>
      <c r="N173" s="2"/>
      <c r="O173" s="10">
        <v>105152</v>
      </c>
      <c r="P173" s="2"/>
      <c r="Q173" s="10">
        <v>68268</v>
      </c>
      <c r="R173" s="2"/>
      <c r="S173" s="10">
        <v>37324</v>
      </c>
      <c r="T173" s="2"/>
      <c r="U173" s="10">
        <v>351</v>
      </c>
      <c r="V173" s="2"/>
      <c r="W173" s="10">
        <v>335</v>
      </c>
      <c r="X173" s="2"/>
      <c r="Y173" s="10">
        <v>419</v>
      </c>
      <c r="Z173" s="2"/>
      <c r="AA173" s="10">
        <v>297</v>
      </c>
      <c r="AB173" s="2"/>
      <c r="AC173" s="10">
        <v>344</v>
      </c>
      <c r="AD173" s="2"/>
      <c r="AE173" s="10">
        <v>934</v>
      </c>
      <c r="AF173" s="2"/>
      <c r="AG173" s="10">
        <f>ROUND(SUM(I173:AE173),5)</f>
        <v>275000</v>
      </c>
    </row>
    <row r="174" spans="1:33" ht="16.5" outlineLevel="4" thickBot="1">
      <c r="A174" s="16"/>
      <c r="B174" s="16"/>
      <c r="C174" s="16"/>
      <c r="D174" s="16"/>
      <c r="E174" s="16"/>
      <c r="F174" s="16"/>
      <c r="G174" s="16"/>
      <c r="H174" s="16" t="s">
        <v>185</v>
      </c>
      <c r="I174" s="11">
        <v>48</v>
      </c>
      <c r="J174" s="2"/>
      <c r="K174" s="11">
        <v>136</v>
      </c>
      <c r="L174" s="11"/>
      <c r="M174" s="11">
        <v>6638</v>
      </c>
      <c r="N174" s="2"/>
      <c r="O174" s="11">
        <v>11353</v>
      </c>
      <c r="P174" s="2"/>
      <c r="Q174" s="11">
        <v>7424</v>
      </c>
      <c r="R174" s="2"/>
      <c r="S174" s="11">
        <v>4053</v>
      </c>
      <c r="T174" s="2"/>
      <c r="U174" s="11">
        <v>38</v>
      </c>
      <c r="V174" s="2"/>
      <c r="W174" s="11">
        <v>36</v>
      </c>
      <c r="X174" s="2"/>
      <c r="Y174" s="11">
        <v>105</v>
      </c>
      <c r="Z174" s="2"/>
      <c r="AA174" s="11">
        <v>32</v>
      </c>
      <c r="AB174" s="2"/>
      <c r="AC174" s="11">
        <v>36</v>
      </c>
      <c r="AD174" s="2"/>
      <c r="AE174" s="11">
        <v>101</v>
      </c>
      <c r="AF174" s="2"/>
      <c r="AG174" s="11">
        <f>ROUND(SUM(I174:AE174),5)</f>
        <v>30000</v>
      </c>
    </row>
    <row r="175" spans="1:33" outlineLevel="3">
      <c r="A175" s="16"/>
      <c r="B175" s="16"/>
      <c r="C175" s="16"/>
      <c r="D175" s="16"/>
      <c r="E175" s="16"/>
      <c r="F175" s="16"/>
      <c r="G175" s="16" t="s">
        <v>186</v>
      </c>
      <c r="H175" s="16"/>
      <c r="I175" s="10">
        <f>ROUND(SUM(I172:I174),5)</f>
        <v>484</v>
      </c>
      <c r="J175" s="2"/>
      <c r="K175" s="10">
        <f>ROUND(SUM(K172:K174),5)</f>
        <v>1395</v>
      </c>
      <c r="L175" s="10"/>
      <c r="M175" s="10">
        <f>ROUND(SUM(M172:M174),5)</f>
        <v>66519</v>
      </c>
      <c r="N175" s="2"/>
      <c r="O175" s="10">
        <f>ROUND(SUM(O172:O174),5)</f>
        <v>116505</v>
      </c>
      <c r="P175" s="2"/>
      <c r="Q175" s="10">
        <f>ROUND(SUM(Q172:Q174),5)</f>
        <v>75692</v>
      </c>
      <c r="R175" s="2"/>
      <c r="S175" s="10">
        <f>ROUND(SUM(S172:S174),5)</f>
        <v>41377</v>
      </c>
      <c r="T175" s="2"/>
      <c r="U175" s="10">
        <f>ROUND(SUM(U172:U174),5)</f>
        <v>389</v>
      </c>
      <c r="V175" s="2"/>
      <c r="W175" s="10">
        <f>ROUND(SUM(W172:W174),5)</f>
        <v>371</v>
      </c>
      <c r="X175" s="2"/>
      <c r="Y175" s="10">
        <f>ROUND(SUM(Y172:Y174),5)</f>
        <v>524</v>
      </c>
      <c r="Z175" s="2"/>
      <c r="AA175" s="10">
        <f>ROUND(SUM(AA172:AA174),5)</f>
        <v>329</v>
      </c>
      <c r="AB175" s="2"/>
      <c r="AC175" s="10">
        <f>ROUND(SUM(AC172:AC174),5)</f>
        <v>380</v>
      </c>
      <c r="AD175" s="2"/>
      <c r="AE175" s="10">
        <f>ROUND(SUM(AE172:AE174),5)</f>
        <v>1035</v>
      </c>
      <c r="AF175" s="2"/>
      <c r="AG175" s="10">
        <f>ROUND(SUM(I175:AE175),5)</f>
        <v>305000</v>
      </c>
    </row>
    <row r="176" spans="1:33" outlineLevel="4">
      <c r="A176" s="16"/>
      <c r="B176" s="16"/>
      <c r="C176" s="16"/>
      <c r="D176" s="16"/>
      <c r="E176" s="16"/>
      <c r="F176" s="16"/>
      <c r="G176" s="16" t="s">
        <v>187</v>
      </c>
      <c r="H176" s="16"/>
      <c r="I176" s="10"/>
      <c r="J176" s="2"/>
      <c r="K176" s="10"/>
      <c r="L176" s="10"/>
      <c r="M176" s="10"/>
      <c r="N176" s="2"/>
      <c r="O176" s="10"/>
      <c r="P176" s="2"/>
      <c r="Q176" s="10"/>
      <c r="R176" s="2"/>
      <c r="S176" s="10"/>
      <c r="T176" s="2"/>
      <c r="U176" s="10"/>
      <c r="V176" s="2"/>
      <c r="W176" s="10"/>
      <c r="X176" s="2"/>
      <c r="Y176" s="10"/>
      <c r="Z176" s="2"/>
      <c r="AA176" s="10"/>
      <c r="AB176" s="2"/>
      <c r="AC176" s="10"/>
      <c r="AD176" s="2"/>
      <c r="AE176" s="10"/>
      <c r="AF176" s="2"/>
      <c r="AG176" s="10"/>
    </row>
    <row r="177" spans="1:33" ht="16.5" outlineLevel="4" thickBot="1">
      <c r="A177" s="16"/>
      <c r="B177" s="16"/>
      <c r="C177" s="16"/>
      <c r="D177" s="16"/>
      <c r="E177" s="16"/>
      <c r="F177" s="16"/>
      <c r="G177" s="16"/>
      <c r="H177" s="16" t="s">
        <v>188</v>
      </c>
      <c r="I177" s="12">
        <v>0</v>
      </c>
      <c r="J177" s="2"/>
      <c r="K177" s="12">
        <v>0</v>
      </c>
      <c r="L177" s="12"/>
      <c r="M177" s="12">
        <v>130</v>
      </c>
      <c r="N177" s="2"/>
      <c r="O177" s="12">
        <v>112</v>
      </c>
      <c r="P177" s="2"/>
      <c r="Q177" s="12">
        <v>90</v>
      </c>
      <c r="R177" s="2"/>
      <c r="S177" s="12">
        <v>43</v>
      </c>
      <c r="T177" s="2"/>
      <c r="U177" s="12">
        <v>0</v>
      </c>
      <c r="V177" s="2"/>
      <c r="W177" s="12">
        <v>0</v>
      </c>
      <c r="X177" s="2"/>
      <c r="Y177" s="12">
        <v>0</v>
      </c>
      <c r="Z177" s="2"/>
      <c r="AA177" s="12">
        <v>0</v>
      </c>
      <c r="AB177" s="2"/>
      <c r="AC177" s="12">
        <v>0</v>
      </c>
      <c r="AD177" s="2"/>
      <c r="AE177" s="12">
        <v>0</v>
      </c>
      <c r="AF177" s="2"/>
      <c r="AG177" s="12">
        <f>ROUND(SUM(I177:AE177),5)</f>
        <v>375</v>
      </c>
    </row>
    <row r="178" spans="1:33" ht="16.5" outlineLevel="3" thickBot="1">
      <c r="A178" s="16"/>
      <c r="B178" s="16"/>
      <c r="C178" s="16"/>
      <c r="D178" s="16"/>
      <c r="E178" s="16"/>
      <c r="F178" s="16"/>
      <c r="G178" s="16" t="s">
        <v>189</v>
      </c>
      <c r="H178" s="16"/>
      <c r="I178" s="14">
        <f>ROUND(SUM(I176:I177),5)</f>
        <v>0</v>
      </c>
      <c r="J178" s="2"/>
      <c r="K178" s="14">
        <f>ROUND(SUM(K176:K177),5)</f>
        <v>0</v>
      </c>
      <c r="L178" s="14"/>
      <c r="M178" s="14">
        <f>ROUND(SUM(M176:M177),5)</f>
        <v>130</v>
      </c>
      <c r="N178" s="2"/>
      <c r="O178" s="14">
        <f>ROUND(SUM(O176:O177),5)</f>
        <v>112</v>
      </c>
      <c r="P178" s="2"/>
      <c r="Q178" s="14">
        <f>ROUND(SUM(Q176:Q177),5)</f>
        <v>90</v>
      </c>
      <c r="R178" s="2"/>
      <c r="S178" s="14">
        <f>ROUND(SUM(S176:S177),5)</f>
        <v>43</v>
      </c>
      <c r="T178" s="2"/>
      <c r="U178" s="14">
        <f>ROUND(SUM(U176:U177),5)</f>
        <v>0</v>
      </c>
      <c r="V178" s="2"/>
      <c r="W178" s="14">
        <f>ROUND(SUM(W176:W177),5)</f>
        <v>0</v>
      </c>
      <c r="X178" s="2"/>
      <c r="Y178" s="14">
        <f>ROUND(SUM(Y176:Y177),5)</f>
        <v>0</v>
      </c>
      <c r="Z178" s="2"/>
      <c r="AA178" s="14">
        <f>ROUND(SUM(AA176:AA177),5)</f>
        <v>0</v>
      </c>
      <c r="AB178" s="2"/>
      <c r="AC178" s="14">
        <f>ROUND(SUM(AC176:AC177),5)</f>
        <v>0</v>
      </c>
      <c r="AD178" s="2"/>
      <c r="AE178" s="14">
        <f>ROUND(SUM(AE176:AE177),5)</f>
        <v>0</v>
      </c>
      <c r="AF178" s="2"/>
      <c r="AG178" s="14">
        <f>ROUND(SUM(I178:AE178),5)</f>
        <v>375</v>
      </c>
    </row>
    <row r="179" spans="1:33" ht="16.5" outlineLevel="2" thickBot="1">
      <c r="A179" s="16"/>
      <c r="B179" s="16"/>
      <c r="C179" s="16"/>
      <c r="D179" s="16"/>
      <c r="E179" s="16"/>
      <c r="F179" s="16" t="s">
        <v>190</v>
      </c>
      <c r="G179" s="16"/>
      <c r="H179" s="16"/>
      <c r="I179" s="13">
        <f>ROUND(SUM(I164:I167)+I171+I175+I178,5)</f>
        <v>2883</v>
      </c>
      <c r="J179" s="2"/>
      <c r="K179" s="13">
        <f>ROUND(SUM(K164:K167)+K171+K175+K178,5)</f>
        <v>3286</v>
      </c>
      <c r="L179" s="13"/>
      <c r="M179" s="13">
        <f>ROUND(SUM(M164:M167)+M171+M175+M178,5)</f>
        <v>68491</v>
      </c>
      <c r="N179" s="2"/>
      <c r="O179" s="13">
        <f>ROUND(SUM(O164:O167)+O171+O175+O178,5)</f>
        <v>117572</v>
      </c>
      <c r="P179" s="2"/>
      <c r="Q179" s="13">
        <f>ROUND(SUM(Q164:Q167)+Q171+Q175+Q178,5)</f>
        <v>76745</v>
      </c>
      <c r="R179" s="2"/>
      <c r="S179" s="13">
        <f>ROUND(SUM(S164:S167)+S171+S175+S178,5)</f>
        <v>42323</v>
      </c>
      <c r="T179" s="2"/>
      <c r="U179" s="13">
        <f>ROUND(SUM(U164:U167)+U171+U175+U178,5)</f>
        <v>2350</v>
      </c>
      <c r="V179" s="2"/>
      <c r="W179" s="13">
        <f>ROUND(SUM(W164:W167)+W171+W175+W178,5)</f>
        <v>1333</v>
      </c>
      <c r="X179" s="2"/>
      <c r="Y179" s="13">
        <f>ROUND(SUM(Y164:Y167)+Y171+Y175+Y178,5)</f>
        <v>1424</v>
      </c>
      <c r="Z179" s="2"/>
      <c r="AA179" s="13">
        <f>ROUND(SUM(AA164:AA167)+AA171+AA175+AA178,5)</f>
        <v>429</v>
      </c>
      <c r="AB179" s="2"/>
      <c r="AC179" s="13">
        <f>ROUND(SUM(AC164:AC167)+AC171+AC175+AC178,5)</f>
        <v>5877</v>
      </c>
      <c r="AD179" s="2"/>
      <c r="AE179" s="13">
        <f>ROUND(SUM(AE164:AE167)+AE171+AE175+AE178,5)</f>
        <v>2682</v>
      </c>
      <c r="AF179" s="2"/>
      <c r="AG179" s="13">
        <f>ROUND(SUM(I179:AE179),5)</f>
        <v>325395</v>
      </c>
    </row>
    <row r="180" spans="1:33" outlineLevel="1">
      <c r="A180" s="16"/>
      <c r="B180" s="16"/>
      <c r="C180" s="16"/>
      <c r="D180" s="16"/>
      <c r="E180" s="22" t="s">
        <v>191</v>
      </c>
      <c r="F180" s="22"/>
      <c r="G180" s="22"/>
      <c r="H180" s="22"/>
      <c r="I180" s="23">
        <f>ROUND(I163+I179,5)</f>
        <v>2883</v>
      </c>
      <c r="J180" s="24"/>
      <c r="K180" s="23">
        <f>ROUND(K163+K179,5)</f>
        <v>3286</v>
      </c>
      <c r="L180" s="23"/>
      <c r="M180" s="23">
        <f>ROUND(M163+M179,5)</f>
        <v>68491</v>
      </c>
      <c r="N180" s="24"/>
      <c r="O180" s="23">
        <f>ROUND(O163+O179,5)</f>
        <v>117572</v>
      </c>
      <c r="P180" s="24"/>
      <c r="Q180" s="23">
        <f>ROUND(Q163+Q179,5)</f>
        <v>76745</v>
      </c>
      <c r="R180" s="24"/>
      <c r="S180" s="23">
        <f>ROUND(S163+S179,5)</f>
        <v>42323</v>
      </c>
      <c r="T180" s="24"/>
      <c r="U180" s="23">
        <f>ROUND(U163+U179,5)</f>
        <v>2350</v>
      </c>
      <c r="V180" s="24"/>
      <c r="W180" s="23">
        <f>ROUND(W163+W179,5)</f>
        <v>1333</v>
      </c>
      <c r="X180" s="24"/>
      <c r="Y180" s="23">
        <f>ROUND(Y163+Y179,5)</f>
        <v>1424</v>
      </c>
      <c r="Z180" s="24"/>
      <c r="AA180" s="23">
        <f>ROUND(AA163+AA179,5)</f>
        <v>429</v>
      </c>
      <c r="AB180" s="24"/>
      <c r="AC180" s="23">
        <f>ROUND(AC163+AC179,5)</f>
        <v>5877</v>
      </c>
      <c r="AD180" s="24"/>
      <c r="AE180" s="23">
        <f>ROUND(AE163+AE179,5)</f>
        <v>2682</v>
      </c>
      <c r="AF180" s="24"/>
      <c r="AG180" s="23">
        <f>ROUND(SUM(I180:AE180),5)</f>
        <v>325395</v>
      </c>
    </row>
    <row r="181" spans="1:33" outlineLevel="2">
      <c r="A181" s="16"/>
      <c r="B181" s="16"/>
      <c r="C181" s="16"/>
      <c r="D181" s="16"/>
      <c r="E181" s="16" t="s">
        <v>192</v>
      </c>
      <c r="F181" s="16"/>
      <c r="G181" s="16"/>
      <c r="H181" s="16"/>
      <c r="I181" s="10"/>
      <c r="J181" s="2"/>
      <c r="K181" s="10"/>
      <c r="L181" s="10"/>
      <c r="M181" s="10"/>
      <c r="N181" s="2"/>
      <c r="O181" s="10"/>
      <c r="P181" s="2"/>
      <c r="Q181" s="10"/>
      <c r="R181" s="2"/>
      <c r="S181" s="10"/>
      <c r="T181" s="2"/>
      <c r="U181" s="10"/>
      <c r="V181" s="2"/>
      <c r="W181" s="10"/>
      <c r="X181" s="2"/>
      <c r="Y181" s="10"/>
      <c r="Z181" s="2"/>
      <c r="AA181" s="10"/>
      <c r="AB181" s="2"/>
      <c r="AC181" s="10"/>
      <c r="AD181" s="2"/>
      <c r="AE181" s="10"/>
      <c r="AF181" s="2"/>
      <c r="AG181" s="10"/>
    </row>
    <row r="182" spans="1:33" outlineLevel="2">
      <c r="A182" s="16"/>
      <c r="B182" s="16"/>
      <c r="C182" s="16"/>
      <c r="D182" s="16"/>
      <c r="E182" s="16"/>
      <c r="F182" s="16" t="s">
        <v>193</v>
      </c>
      <c r="G182" s="16"/>
      <c r="H182" s="16"/>
      <c r="I182" s="10">
        <v>0</v>
      </c>
      <c r="J182" s="2"/>
      <c r="K182" s="10">
        <v>0</v>
      </c>
      <c r="L182" s="10"/>
      <c r="M182" s="10">
        <v>0</v>
      </c>
      <c r="N182" s="2"/>
      <c r="O182" s="10">
        <v>0</v>
      </c>
      <c r="P182" s="2"/>
      <c r="Q182" s="10">
        <v>0</v>
      </c>
      <c r="R182" s="2"/>
      <c r="S182" s="10">
        <v>284</v>
      </c>
      <c r="T182" s="2"/>
      <c r="U182" s="10">
        <v>634</v>
      </c>
      <c r="V182" s="2"/>
      <c r="W182" s="10">
        <v>0</v>
      </c>
      <c r="X182" s="2"/>
      <c r="Y182" s="10">
        <v>0</v>
      </c>
      <c r="Z182" s="2"/>
      <c r="AA182" s="10">
        <v>0</v>
      </c>
      <c r="AB182" s="2"/>
      <c r="AC182" s="10">
        <v>35</v>
      </c>
      <c r="AD182" s="2"/>
      <c r="AE182" s="10">
        <v>47</v>
      </c>
      <c r="AF182" s="2"/>
      <c r="AG182" s="10">
        <f>ROUND(SUM(I182:AE182),5)</f>
        <v>1000</v>
      </c>
    </row>
    <row r="183" spans="1:33" outlineLevel="3">
      <c r="A183" s="16"/>
      <c r="B183" s="16"/>
      <c r="C183" s="16"/>
      <c r="D183" s="16"/>
      <c r="E183" s="16"/>
      <c r="F183" s="16" t="s">
        <v>194</v>
      </c>
      <c r="G183" s="16"/>
      <c r="H183" s="16"/>
      <c r="I183" s="10"/>
      <c r="J183" s="2"/>
      <c r="K183" s="10"/>
      <c r="L183" s="10"/>
      <c r="M183" s="10"/>
      <c r="N183" s="2"/>
      <c r="O183" s="10"/>
      <c r="P183" s="2"/>
      <c r="Q183" s="10"/>
      <c r="R183" s="2"/>
      <c r="S183" s="10"/>
      <c r="T183" s="2"/>
      <c r="U183" s="10"/>
      <c r="V183" s="2"/>
      <c r="W183" s="10"/>
      <c r="X183" s="2"/>
      <c r="Y183" s="10"/>
      <c r="Z183" s="2"/>
      <c r="AA183" s="10"/>
      <c r="AB183" s="2"/>
      <c r="AC183" s="10"/>
      <c r="AD183" s="2"/>
      <c r="AE183" s="10"/>
      <c r="AF183" s="2"/>
      <c r="AG183" s="10"/>
    </row>
    <row r="184" spans="1:33" outlineLevel="3">
      <c r="A184" s="16"/>
      <c r="B184" s="16"/>
      <c r="C184" s="16"/>
      <c r="D184" s="16"/>
      <c r="E184" s="16"/>
      <c r="F184" s="16"/>
      <c r="G184" s="16" t="s">
        <v>195</v>
      </c>
      <c r="H184" s="16"/>
      <c r="I184" s="10">
        <v>220</v>
      </c>
      <c r="J184" s="2"/>
      <c r="K184" s="10">
        <v>220</v>
      </c>
      <c r="L184" s="10"/>
      <c r="M184" s="10">
        <v>220</v>
      </c>
      <c r="N184" s="2"/>
      <c r="O184" s="10">
        <v>220</v>
      </c>
      <c r="P184" s="2"/>
      <c r="Q184" s="10">
        <v>220</v>
      </c>
      <c r="R184" s="2"/>
      <c r="S184" s="10">
        <v>220</v>
      </c>
      <c r="T184" s="2"/>
      <c r="U184" s="10">
        <v>220</v>
      </c>
      <c r="V184" s="2"/>
      <c r="W184" s="10">
        <v>220</v>
      </c>
      <c r="X184" s="2"/>
      <c r="Y184" s="10">
        <v>220</v>
      </c>
      <c r="Z184" s="2"/>
      <c r="AA184" s="10">
        <v>80</v>
      </c>
      <c r="AB184" s="2"/>
      <c r="AC184" s="10">
        <v>220</v>
      </c>
      <c r="AD184" s="2"/>
      <c r="AE184" s="10">
        <v>220</v>
      </c>
      <c r="AF184" s="2"/>
      <c r="AG184" s="10">
        <f>ROUND(SUM(I184:AE184),5)</f>
        <v>2500</v>
      </c>
    </row>
    <row r="185" spans="1:33" outlineLevel="3">
      <c r="A185" s="16"/>
      <c r="B185" s="16"/>
      <c r="C185" s="16"/>
      <c r="D185" s="16"/>
      <c r="E185" s="16"/>
      <c r="F185" s="16"/>
      <c r="G185" s="16" t="s">
        <v>196</v>
      </c>
      <c r="H185" s="16"/>
      <c r="I185" s="10">
        <v>53</v>
      </c>
      <c r="J185" s="2"/>
      <c r="K185" s="10">
        <v>109</v>
      </c>
      <c r="L185" s="10"/>
      <c r="M185" s="10">
        <v>0</v>
      </c>
      <c r="N185" s="2"/>
      <c r="O185" s="10">
        <v>54</v>
      </c>
      <c r="P185" s="2"/>
      <c r="Q185" s="10">
        <v>54</v>
      </c>
      <c r="R185" s="2"/>
      <c r="S185" s="10">
        <v>55</v>
      </c>
      <c r="T185" s="2"/>
      <c r="U185" s="10">
        <v>55</v>
      </c>
      <c r="V185" s="2"/>
      <c r="W185" s="10">
        <v>55</v>
      </c>
      <c r="X185" s="2"/>
      <c r="Y185" s="10">
        <v>55</v>
      </c>
      <c r="Z185" s="2"/>
      <c r="AA185" s="10">
        <v>55</v>
      </c>
      <c r="AB185" s="2"/>
      <c r="AC185" s="10">
        <v>55</v>
      </c>
      <c r="AD185" s="2"/>
      <c r="AE185" s="10">
        <v>0</v>
      </c>
      <c r="AF185" s="2"/>
      <c r="AG185" s="10">
        <f>ROUND(SUM(I185:AE185),5)</f>
        <v>600</v>
      </c>
    </row>
    <row r="186" spans="1:33" ht="16.5" outlineLevel="3" thickBot="1">
      <c r="A186" s="16"/>
      <c r="B186" s="16"/>
      <c r="C186" s="16"/>
      <c r="D186" s="16"/>
      <c r="E186" s="16"/>
      <c r="F186" s="16"/>
      <c r="G186" s="16" t="s">
        <v>197</v>
      </c>
      <c r="H186" s="16"/>
      <c r="I186" s="11">
        <v>0</v>
      </c>
      <c r="J186" s="2"/>
      <c r="K186" s="11">
        <v>130</v>
      </c>
      <c r="L186" s="11"/>
      <c r="M186" s="11">
        <v>0</v>
      </c>
      <c r="N186" s="2"/>
      <c r="O186" s="11">
        <v>0</v>
      </c>
      <c r="P186" s="2"/>
      <c r="Q186" s="11">
        <v>107</v>
      </c>
      <c r="R186" s="2"/>
      <c r="S186" s="11">
        <v>105</v>
      </c>
      <c r="T186" s="2"/>
      <c r="U186" s="11">
        <v>658</v>
      </c>
      <c r="V186" s="2"/>
      <c r="W186" s="11">
        <v>0</v>
      </c>
      <c r="X186" s="2"/>
      <c r="Y186" s="11">
        <v>0</v>
      </c>
      <c r="Z186" s="2"/>
      <c r="AA186" s="11">
        <v>0</v>
      </c>
      <c r="AB186" s="2"/>
      <c r="AC186" s="11">
        <v>0</v>
      </c>
      <c r="AD186" s="2"/>
      <c r="AE186" s="11">
        <v>0</v>
      </c>
      <c r="AF186" s="2"/>
      <c r="AG186" s="11">
        <f>ROUND(SUM(I186:AE186),5)</f>
        <v>1000</v>
      </c>
    </row>
    <row r="187" spans="1:33" outlineLevel="2">
      <c r="A187" s="16"/>
      <c r="B187" s="16"/>
      <c r="C187" s="16"/>
      <c r="D187" s="16"/>
      <c r="E187" s="16"/>
      <c r="F187" s="16" t="s">
        <v>198</v>
      </c>
      <c r="G187" s="16"/>
      <c r="H187" s="16"/>
      <c r="I187" s="10">
        <f>ROUND(SUM(I183:I186),5)</f>
        <v>273</v>
      </c>
      <c r="J187" s="2"/>
      <c r="K187" s="10">
        <f>ROUND(SUM(K183:K186),5)</f>
        <v>459</v>
      </c>
      <c r="L187" s="10"/>
      <c r="M187" s="10">
        <f>ROUND(SUM(M183:M186),5)</f>
        <v>220</v>
      </c>
      <c r="N187" s="2"/>
      <c r="O187" s="10">
        <f>ROUND(SUM(O183:O186),5)</f>
        <v>274</v>
      </c>
      <c r="P187" s="2"/>
      <c r="Q187" s="10">
        <f>ROUND(SUM(Q183:Q186),5)</f>
        <v>381</v>
      </c>
      <c r="R187" s="2"/>
      <c r="S187" s="10">
        <f>ROUND(SUM(S183:S186),5)</f>
        <v>380</v>
      </c>
      <c r="T187" s="2"/>
      <c r="U187" s="10">
        <f>ROUND(SUM(U183:U186),5)</f>
        <v>933</v>
      </c>
      <c r="V187" s="2"/>
      <c r="W187" s="10">
        <f>ROUND(SUM(W183:W186),5)</f>
        <v>275</v>
      </c>
      <c r="X187" s="2"/>
      <c r="Y187" s="10">
        <f>ROUND(SUM(Y183:Y186),5)</f>
        <v>275</v>
      </c>
      <c r="Z187" s="2"/>
      <c r="AA187" s="10">
        <f>ROUND(SUM(AA183:AA186),5)</f>
        <v>135</v>
      </c>
      <c r="AB187" s="2"/>
      <c r="AC187" s="10">
        <f>ROUND(SUM(AC183:AC186),5)</f>
        <v>275</v>
      </c>
      <c r="AD187" s="2"/>
      <c r="AE187" s="10">
        <f>ROUND(SUM(AE183:AE186),5)</f>
        <v>220</v>
      </c>
      <c r="AF187" s="2"/>
      <c r="AG187" s="10">
        <f>ROUND(SUM(I187:AE187),5)</f>
        <v>4100</v>
      </c>
    </row>
    <row r="188" spans="1:33" outlineLevel="3">
      <c r="A188" s="16"/>
      <c r="B188" s="16"/>
      <c r="C188" s="16"/>
      <c r="D188" s="16"/>
      <c r="E188" s="16"/>
      <c r="F188" s="16" t="s">
        <v>199</v>
      </c>
      <c r="G188" s="16"/>
      <c r="H188" s="16"/>
      <c r="I188" s="10"/>
      <c r="J188" s="2"/>
      <c r="K188" s="10"/>
      <c r="L188" s="10"/>
      <c r="M188" s="10"/>
      <c r="N188" s="2"/>
      <c r="O188" s="10"/>
      <c r="P188" s="2"/>
      <c r="Q188" s="10"/>
      <c r="R188" s="2"/>
      <c r="S188" s="10"/>
      <c r="T188" s="2"/>
      <c r="U188" s="10"/>
      <c r="V188" s="2"/>
      <c r="W188" s="10"/>
      <c r="X188" s="2"/>
      <c r="Y188" s="10"/>
      <c r="Z188" s="2"/>
      <c r="AA188" s="10"/>
      <c r="AB188" s="2"/>
      <c r="AC188" s="10"/>
      <c r="AD188" s="2"/>
      <c r="AE188" s="10"/>
      <c r="AF188" s="2"/>
      <c r="AG188" s="10"/>
    </row>
    <row r="189" spans="1:33" outlineLevel="3">
      <c r="A189" s="16"/>
      <c r="B189" s="16"/>
      <c r="C189" s="16"/>
      <c r="D189" s="16"/>
      <c r="E189" s="16"/>
      <c r="F189" s="16"/>
      <c r="G189" s="16" t="s">
        <v>200</v>
      </c>
      <c r="H189" s="16"/>
      <c r="I189" s="10">
        <v>4123</v>
      </c>
      <c r="J189" s="2"/>
      <c r="K189" s="10">
        <v>6182</v>
      </c>
      <c r="L189" s="10"/>
      <c r="M189" s="10">
        <v>4121</v>
      </c>
      <c r="N189" s="2"/>
      <c r="O189" s="10">
        <v>4121</v>
      </c>
      <c r="P189" s="2"/>
      <c r="Q189" s="10">
        <v>4121</v>
      </c>
      <c r="R189" s="2"/>
      <c r="S189" s="10">
        <v>4224</v>
      </c>
      <c r="T189" s="2"/>
      <c r="U189" s="10">
        <v>4327</v>
      </c>
      <c r="V189" s="2"/>
      <c r="W189" s="10">
        <v>6492</v>
      </c>
      <c r="X189" s="2"/>
      <c r="Y189" s="10">
        <v>4327</v>
      </c>
      <c r="Z189" s="2"/>
      <c r="AA189" s="10">
        <v>4327</v>
      </c>
      <c r="AB189" s="2"/>
      <c r="AC189" s="10">
        <v>4327</v>
      </c>
      <c r="AD189" s="2"/>
      <c r="AE189" s="10">
        <v>4308</v>
      </c>
      <c r="AF189" s="2"/>
      <c r="AG189" s="10">
        <f>ROUND(SUM(I189:AE189),5)</f>
        <v>55000</v>
      </c>
    </row>
    <row r="190" spans="1:33" outlineLevel="3">
      <c r="A190" s="16"/>
      <c r="B190" s="16"/>
      <c r="C190" s="16"/>
      <c r="D190" s="16"/>
      <c r="E190" s="16"/>
      <c r="F190" s="16"/>
      <c r="G190" s="16" t="s">
        <v>201</v>
      </c>
      <c r="H190" s="16"/>
      <c r="I190" s="10">
        <v>546</v>
      </c>
      <c r="J190" s="2"/>
      <c r="K190" s="10">
        <v>831</v>
      </c>
      <c r="L190" s="10"/>
      <c r="M190" s="10">
        <v>583</v>
      </c>
      <c r="N190" s="2"/>
      <c r="O190" s="10">
        <v>517</v>
      </c>
      <c r="P190" s="2"/>
      <c r="Q190" s="10">
        <v>656</v>
      </c>
      <c r="R190" s="2"/>
      <c r="S190" s="10">
        <v>581</v>
      </c>
      <c r="T190" s="2"/>
      <c r="U190" s="10">
        <v>621</v>
      </c>
      <c r="V190" s="2"/>
      <c r="W190" s="10">
        <v>688</v>
      </c>
      <c r="X190" s="2"/>
      <c r="Y190" s="10">
        <v>710</v>
      </c>
      <c r="Z190" s="2"/>
      <c r="AA190" s="10">
        <v>857</v>
      </c>
      <c r="AB190" s="2"/>
      <c r="AC190" s="10">
        <v>975</v>
      </c>
      <c r="AD190" s="2"/>
      <c r="AE190" s="10">
        <v>935</v>
      </c>
      <c r="AF190" s="2"/>
      <c r="AG190" s="10">
        <f>ROUND(SUM(I190:AE190),5)</f>
        <v>8500</v>
      </c>
    </row>
    <row r="191" spans="1:33" ht="16.5" outlineLevel="3" thickBot="1">
      <c r="A191" s="16"/>
      <c r="B191" s="16"/>
      <c r="C191" s="16"/>
      <c r="D191" s="16"/>
      <c r="E191" s="16"/>
      <c r="F191" s="16"/>
      <c r="G191" s="16" t="s">
        <v>202</v>
      </c>
      <c r="H191" s="16"/>
      <c r="I191" s="11">
        <v>475</v>
      </c>
      <c r="J191" s="2"/>
      <c r="K191" s="11">
        <v>471</v>
      </c>
      <c r="L191" s="11"/>
      <c r="M191" s="11">
        <v>314</v>
      </c>
      <c r="N191" s="2"/>
      <c r="O191" s="11">
        <v>354</v>
      </c>
      <c r="P191" s="2"/>
      <c r="Q191" s="11">
        <v>356</v>
      </c>
      <c r="R191" s="2"/>
      <c r="S191" s="11">
        <v>322</v>
      </c>
      <c r="T191" s="2"/>
      <c r="U191" s="11">
        <v>329</v>
      </c>
      <c r="V191" s="2"/>
      <c r="W191" s="11">
        <v>514</v>
      </c>
      <c r="X191" s="2"/>
      <c r="Y191" s="11">
        <v>330</v>
      </c>
      <c r="Z191" s="2"/>
      <c r="AA191" s="11">
        <v>416</v>
      </c>
      <c r="AB191" s="2"/>
      <c r="AC191" s="11">
        <v>412</v>
      </c>
      <c r="AD191" s="2"/>
      <c r="AE191" s="11">
        <v>407</v>
      </c>
      <c r="AF191" s="2"/>
      <c r="AG191" s="11">
        <f>ROUND(SUM(I191:AE191),5)</f>
        <v>4700</v>
      </c>
    </row>
    <row r="192" spans="1:33" outlineLevel="2">
      <c r="A192" s="16"/>
      <c r="B192" s="16"/>
      <c r="C192" s="16"/>
      <c r="D192" s="16"/>
      <c r="E192" s="16"/>
      <c r="F192" s="16" t="s">
        <v>203</v>
      </c>
      <c r="G192" s="16"/>
      <c r="H192" s="16"/>
      <c r="I192" s="10">
        <f>ROUND(SUM(I188:I191),5)</f>
        <v>5144</v>
      </c>
      <c r="J192" s="2"/>
      <c r="K192" s="10">
        <f>ROUND(SUM(K188:K191),5)</f>
        <v>7484</v>
      </c>
      <c r="L192" s="10"/>
      <c r="M192" s="10">
        <f>ROUND(SUM(M188:M191),5)</f>
        <v>5018</v>
      </c>
      <c r="N192" s="2"/>
      <c r="O192" s="10">
        <f>ROUND(SUM(O188:O191),5)</f>
        <v>4992</v>
      </c>
      <c r="P192" s="2"/>
      <c r="Q192" s="10">
        <f>ROUND(SUM(Q188:Q191),5)</f>
        <v>5133</v>
      </c>
      <c r="R192" s="2"/>
      <c r="S192" s="10">
        <f>ROUND(SUM(S188:S191),5)</f>
        <v>5127</v>
      </c>
      <c r="T192" s="2"/>
      <c r="U192" s="10">
        <f>ROUND(SUM(U188:U191),5)</f>
        <v>5277</v>
      </c>
      <c r="V192" s="2"/>
      <c r="W192" s="10">
        <f>ROUND(SUM(W188:W191),5)</f>
        <v>7694</v>
      </c>
      <c r="X192" s="2"/>
      <c r="Y192" s="10">
        <f>ROUND(SUM(Y188:Y191),5)</f>
        <v>5367</v>
      </c>
      <c r="Z192" s="2"/>
      <c r="AA192" s="10">
        <f>ROUND(SUM(AA188:AA191),5)</f>
        <v>5600</v>
      </c>
      <c r="AB192" s="2"/>
      <c r="AC192" s="10">
        <f>ROUND(SUM(AC188:AC191),5)</f>
        <v>5714</v>
      </c>
      <c r="AD192" s="2"/>
      <c r="AE192" s="10">
        <f>ROUND(SUM(AE188:AE191),5)</f>
        <v>5650</v>
      </c>
      <c r="AF192" s="2"/>
      <c r="AG192" s="10">
        <f>ROUND(SUM(I192:AE192),5)</f>
        <v>68200</v>
      </c>
    </row>
    <row r="193" spans="1:33" outlineLevel="3">
      <c r="A193" s="16"/>
      <c r="B193" s="16"/>
      <c r="C193" s="16"/>
      <c r="D193" s="16"/>
      <c r="E193" s="16"/>
      <c r="F193" s="16" t="s">
        <v>204</v>
      </c>
      <c r="G193" s="16"/>
      <c r="H193" s="16"/>
      <c r="I193" s="10"/>
      <c r="J193" s="2"/>
      <c r="K193" s="10"/>
      <c r="L193" s="10"/>
      <c r="M193" s="10"/>
      <c r="N193" s="2"/>
      <c r="O193" s="10"/>
      <c r="P193" s="2"/>
      <c r="Q193" s="10"/>
      <c r="R193" s="2"/>
      <c r="S193" s="10"/>
      <c r="T193" s="2"/>
      <c r="U193" s="10"/>
      <c r="V193" s="2"/>
      <c r="W193" s="10"/>
      <c r="X193" s="2"/>
      <c r="Y193" s="10"/>
      <c r="Z193" s="2"/>
      <c r="AA193" s="10"/>
      <c r="AB193" s="2"/>
      <c r="AC193" s="10"/>
      <c r="AD193" s="2"/>
      <c r="AE193" s="10"/>
      <c r="AF193" s="2"/>
      <c r="AG193" s="10"/>
    </row>
    <row r="194" spans="1:33" ht="16.5" outlineLevel="3" thickBot="1">
      <c r="A194" s="16"/>
      <c r="B194" s="16"/>
      <c r="C194" s="16"/>
      <c r="D194" s="16"/>
      <c r="E194" s="16"/>
      <c r="F194" s="16"/>
      <c r="G194" s="16" t="s">
        <v>205</v>
      </c>
      <c r="H194" s="16"/>
      <c r="I194" s="12">
        <v>219</v>
      </c>
      <c r="J194" s="2"/>
      <c r="K194" s="12">
        <v>273</v>
      </c>
      <c r="L194" s="12"/>
      <c r="M194" s="12">
        <v>196</v>
      </c>
      <c r="N194" s="2"/>
      <c r="O194" s="12">
        <v>191</v>
      </c>
      <c r="P194" s="2"/>
      <c r="Q194" s="12">
        <v>93</v>
      </c>
      <c r="R194" s="2"/>
      <c r="S194" s="12">
        <v>330</v>
      </c>
      <c r="T194" s="2"/>
      <c r="U194" s="12">
        <v>228</v>
      </c>
      <c r="V194" s="2"/>
      <c r="W194" s="12">
        <v>150</v>
      </c>
      <c r="X194" s="2"/>
      <c r="Y194" s="12">
        <v>279</v>
      </c>
      <c r="Z194" s="2"/>
      <c r="AA194" s="12">
        <v>190</v>
      </c>
      <c r="AB194" s="2"/>
      <c r="AC194" s="12">
        <v>231</v>
      </c>
      <c r="AD194" s="2"/>
      <c r="AE194" s="12">
        <v>320</v>
      </c>
      <c r="AF194" s="2"/>
      <c r="AG194" s="12">
        <f>ROUND(SUM(I194:AE194),5)</f>
        <v>2700</v>
      </c>
    </row>
    <row r="195" spans="1:33" ht="16.5" outlineLevel="2" thickBot="1">
      <c r="A195" s="16"/>
      <c r="B195" s="16"/>
      <c r="C195" s="16"/>
      <c r="D195" s="16"/>
      <c r="E195" s="16"/>
      <c r="F195" s="16" t="s">
        <v>206</v>
      </c>
      <c r="G195" s="16"/>
      <c r="H195" s="16"/>
      <c r="I195" s="13">
        <f>ROUND(SUM(I193:I194),5)</f>
        <v>219</v>
      </c>
      <c r="J195" s="2"/>
      <c r="K195" s="13">
        <f>ROUND(SUM(K193:K194),5)</f>
        <v>273</v>
      </c>
      <c r="L195" s="13"/>
      <c r="M195" s="13">
        <f>ROUND(SUM(M193:M194),5)</f>
        <v>196</v>
      </c>
      <c r="N195" s="2"/>
      <c r="O195" s="13">
        <f>ROUND(SUM(O193:O194),5)</f>
        <v>191</v>
      </c>
      <c r="P195" s="2"/>
      <c r="Q195" s="13">
        <f>ROUND(SUM(Q193:Q194),5)</f>
        <v>93</v>
      </c>
      <c r="R195" s="2"/>
      <c r="S195" s="13">
        <f>ROUND(SUM(S193:S194),5)</f>
        <v>330</v>
      </c>
      <c r="T195" s="2"/>
      <c r="U195" s="13">
        <f>ROUND(SUM(U193:U194),5)</f>
        <v>228</v>
      </c>
      <c r="V195" s="2"/>
      <c r="W195" s="13">
        <f>ROUND(SUM(W193:W194),5)</f>
        <v>150</v>
      </c>
      <c r="X195" s="2"/>
      <c r="Y195" s="13">
        <f>ROUND(SUM(Y193:Y194),5)</f>
        <v>279</v>
      </c>
      <c r="Z195" s="2"/>
      <c r="AA195" s="13">
        <f>ROUND(SUM(AA193:AA194),5)</f>
        <v>190</v>
      </c>
      <c r="AB195" s="2"/>
      <c r="AC195" s="13">
        <f>ROUND(SUM(AC193:AC194),5)</f>
        <v>231</v>
      </c>
      <c r="AD195" s="2"/>
      <c r="AE195" s="13">
        <f>ROUND(SUM(AE193:AE194),5)</f>
        <v>320</v>
      </c>
      <c r="AF195" s="2"/>
      <c r="AG195" s="13">
        <f>ROUND(SUM(I195:AE195),5)</f>
        <v>2700</v>
      </c>
    </row>
    <row r="196" spans="1:33" outlineLevel="1">
      <c r="A196" s="16"/>
      <c r="B196" s="16"/>
      <c r="C196" s="16"/>
      <c r="D196" s="16"/>
      <c r="E196" s="22" t="s">
        <v>207</v>
      </c>
      <c r="F196" s="22"/>
      <c r="G196" s="22"/>
      <c r="H196" s="22"/>
      <c r="I196" s="23">
        <f>ROUND(SUM(I181:I182)+I187+I192+I195,5)</f>
        <v>5636</v>
      </c>
      <c r="J196" s="24"/>
      <c r="K196" s="23">
        <f>ROUND(SUM(K181:K182)+K187+K192+K195,5)</f>
        <v>8216</v>
      </c>
      <c r="L196" s="23"/>
      <c r="M196" s="23">
        <f>ROUND(SUM(M181:M182)+M187+M192+M195,5)</f>
        <v>5434</v>
      </c>
      <c r="N196" s="24"/>
      <c r="O196" s="23">
        <f>ROUND(SUM(O181:O182)+O187+O192+O195,5)</f>
        <v>5457</v>
      </c>
      <c r="P196" s="24"/>
      <c r="Q196" s="23">
        <f>ROUND(SUM(Q181:Q182)+Q187+Q192+Q195,5)</f>
        <v>5607</v>
      </c>
      <c r="R196" s="24"/>
      <c r="S196" s="23">
        <f>ROUND(SUM(S181:S182)+S187+S192+S195,5)</f>
        <v>6121</v>
      </c>
      <c r="T196" s="24"/>
      <c r="U196" s="23">
        <f>ROUND(SUM(U181:U182)+U187+U192+U195,5)</f>
        <v>7072</v>
      </c>
      <c r="V196" s="24"/>
      <c r="W196" s="23">
        <f>ROUND(SUM(W181:W182)+W187+W192+W195,5)</f>
        <v>8119</v>
      </c>
      <c r="X196" s="24"/>
      <c r="Y196" s="23">
        <f>ROUND(SUM(Y181:Y182)+Y187+Y192+Y195,5)</f>
        <v>5921</v>
      </c>
      <c r="Z196" s="24"/>
      <c r="AA196" s="23">
        <f>ROUND(SUM(AA181:AA182)+AA187+AA192+AA195,5)</f>
        <v>5925</v>
      </c>
      <c r="AB196" s="24"/>
      <c r="AC196" s="23">
        <f>ROUND(SUM(AC181:AC182)+AC187+AC192+AC195,5)</f>
        <v>6255</v>
      </c>
      <c r="AD196" s="24"/>
      <c r="AE196" s="23">
        <f>ROUND(SUM(AE181:AE182)+AE187+AE192+AE195,5)</f>
        <v>6237</v>
      </c>
      <c r="AF196" s="24"/>
      <c r="AG196" s="23">
        <f>ROUND(SUM(I196:AE196),5)</f>
        <v>76000</v>
      </c>
    </row>
    <row r="197" spans="1:33" outlineLevel="2">
      <c r="A197" s="16"/>
      <c r="B197" s="16"/>
      <c r="C197" s="16"/>
      <c r="D197" s="16"/>
      <c r="E197" s="16" t="s">
        <v>208</v>
      </c>
      <c r="F197" s="16"/>
      <c r="G197" s="16"/>
      <c r="H197" s="16"/>
      <c r="I197" s="10"/>
      <c r="J197" s="2"/>
      <c r="K197" s="10"/>
      <c r="L197" s="10"/>
      <c r="M197" s="10"/>
      <c r="N197" s="2"/>
      <c r="O197" s="10"/>
      <c r="P197" s="2"/>
      <c r="Q197" s="10"/>
      <c r="R197" s="2"/>
      <c r="S197" s="10"/>
      <c r="T197" s="2"/>
      <c r="U197" s="10"/>
      <c r="V197" s="2"/>
      <c r="W197" s="10"/>
      <c r="X197" s="2"/>
      <c r="Y197" s="10"/>
      <c r="Z197" s="2"/>
      <c r="AA197" s="10"/>
      <c r="AB197" s="2"/>
      <c r="AC197" s="10"/>
      <c r="AD197" s="2"/>
      <c r="AE197" s="10"/>
      <c r="AF197" s="2"/>
      <c r="AG197" s="10"/>
    </row>
    <row r="198" spans="1:33" outlineLevel="2">
      <c r="A198" s="16"/>
      <c r="B198" s="16"/>
      <c r="C198" s="16"/>
      <c r="D198" s="16"/>
      <c r="E198" s="16"/>
      <c r="F198" s="16" t="s">
        <v>209</v>
      </c>
      <c r="G198" s="16"/>
      <c r="H198" s="16"/>
      <c r="I198" s="10">
        <v>0</v>
      </c>
      <c r="J198" s="2"/>
      <c r="K198" s="10">
        <v>143</v>
      </c>
      <c r="L198" s="10"/>
      <c r="M198" s="10">
        <v>211</v>
      </c>
      <c r="N198" s="2"/>
      <c r="O198" s="10">
        <v>21</v>
      </c>
      <c r="P198" s="2"/>
      <c r="Q198" s="10">
        <v>0</v>
      </c>
      <c r="R198" s="2"/>
      <c r="S198" s="10">
        <v>0</v>
      </c>
      <c r="T198" s="2"/>
      <c r="U198" s="10">
        <v>0</v>
      </c>
      <c r="V198" s="2"/>
      <c r="W198" s="10">
        <v>64</v>
      </c>
      <c r="X198" s="2"/>
      <c r="Y198" s="10">
        <v>0</v>
      </c>
      <c r="Z198" s="2"/>
      <c r="AA198" s="10">
        <v>0</v>
      </c>
      <c r="AB198" s="2"/>
      <c r="AC198" s="10">
        <v>61</v>
      </c>
      <c r="AD198" s="2"/>
      <c r="AE198" s="10">
        <v>0</v>
      </c>
      <c r="AF198" s="2"/>
      <c r="AG198" s="10">
        <f>ROUND(SUM(I198:AE198),5)</f>
        <v>500</v>
      </c>
    </row>
    <row r="199" spans="1:33" outlineLevel="3">
      <c r="A199" s="16"/>
      <c r="B199" s="16"/>
      <c r="C199" s="16"/>
      <c r="D199" s="16"/>
      <c r="E199" s="16"/>
      <c r="F199" s="16" t="s">
        <v>210</v>
      </c>
      <c r="G199" s="16"/>
      <c r="H199" s="16"/>
      <c r="I199" s="10"/>
      <c r="J199" s="2"/>
      <c r="K199" s="10"/>
      <c r="L199" s="10"/>
      <c r="M199" s="10"/>
      <c r="N199" s="2"/>
      <c r="O199" s="10"/>
      <c r="P199" s="2"/>
      <c r="Q199" s="10"/>
      <c r="R199" s="2"/>
      <c r="S199" s="10"/>
      <c r="T199" s="2"/>
      <c r="U199" s="10"/>
      <c r="V199" s="2"/>
      <c r="W199" s="10"/>
      <c r="X199" s="2"/>
      <c r="Y199" s="10"/>
      <c r="Z199" s="2"/>
      <c r="AA199" s="10"/>
      <c r="AB199" s="2"/>
      <c r="AC199" s="10"/>
      <c r="AD199" s="2"/>
      <c r="AE199" s="10"/>
      <c r="AF199" s="2"/>
      <c r="AG199" s="10"/>
    </row>
    <row r="200" spans="1:33" outlineLevel="3">
      <c r="A200" s="16"/>
      <c r="B200" s="16"/>
      <c r="C200" s="16"/>
      <c r="D200" s="16"/>
      <c r="E200" s="16"/>
      <c r="F200" s="16"/>
      <c r="G200" s="16" t="s">
        <v>211</v>
      </c>
      <c r="H200" s="16"/>
      <c r="I200" s="10">
        <v>0</v>
      </c>
      <c r="J200" s="2"/>
      <c r="K200" s="10">
        <v>0</v>
      </c>
      <c r="L200" s="10"/>
      <c r="M200" s="10">
        <v>0</v>
      </c>
      <c r="N200" s="2"/>
      <c r="O200" s="10">
        <v>0</v>
      </c>
      <c r="P200" s="2"/>
      <c r="Q200" s="10">
        <v>0</v>
      </c>
      <c r="R200" s="2"/>
      <c r="S200" s="10">
        <v>0</v>
      </c>
      <c r="T200" s="2"/>
      <c r="U200" s="10">
        <v>0</v>
      </c>
      <c r="V200" s="2"/>
      <c r="W200" s="10">
        <v>0</v>
      </c>
      <c r="X200" s="2"/>
      <c r="Y200" s="10">
        <v>1200</v>
      </c>
      <c r="Z200" s="2"/>
      <c r="AA200" s="10">
        <v>0</v>
      </c>
      <c r="AB200" s="2"/>
      <c r="AC200" s="10">
        <v>0</v>
      </c>
      <c r="AD200" s="2"/>
      <c r="AE200" s="10">
        <v>0</v>
      </c>
      <c r="AF200" s="2"/>
      <c r="AG200" s="10">
        <f>ROUND(SUM(I200:AE200),5)</f>
        <v>1200</v>
      </c>
    </row>
    <row r="201" spans="1:33" ht="16.5" outlineLevel="3" thickBot="1">
      <c r="A201" s="16"/>
      <c r="B201" s="16"/>
      <c r="C201" s="16"/>
      <c r="D201" s="16"/>
      <c r="E201" s="16"/>
      <c r="F201" s="16"/>
      <c r="G201" s="16" t="s">
        <v>212</v>
      </c>
      <c r="H201" s="16"/>
      <c r="I201" s="11">
        <v>0</v>
      </c>
      <c r="J201" s="2"/>
      <c r="K201" s="11">
        <v>0</v>
      </c>
      <c r="L201" s="11"/>
      <c r="M201" s="11">
        <v>0</v>
      </c>
      <c r="N201" s="2"/>
      <c r="O201" s="11">
        <v>0</v>
      </c>
      <c r="P201" s="2"/>
      <c r="Q201" s="11">
        <v>13</v>
      </c>
      <c r="R201" s="2"/>
      <c r="S201" s="11">
        <v>96</v>
      </c>
      <c r="T201" s="2"/>
      <c r="U201" s="11">
        <v>0</v>
      </c>
      <c r="V201" s="2"/>
      <c r="W201" s="11">
        <v>78</v>
      </c>
      <c r="X201" s="2"/>
      <c r="Y201" s="11">
        <v>0</v>
      </c>
      <c r="Z201" s="2"/>
      <c r="AA201" s="11">
        <v>0</v>
      </c>
      <c r="AB201" s="2"/>
      <c r="AC201" s="11">
        <v>113</v>
      </c>
      <c r="AD201" s="2"/>
      <c r="AE201" s="11">
        <v>0</v>
      </c>
      <c r="AF201" s="2"/>
      <c r="AG201" s="11">
        <f>ROUND(SUM(I201:AE201),5)</f>
        <v>300</v>
      </c>
    </row>
    <row r="202" spans="1:33" outlineLevel="2">
      <c r="A202" s="16"/>
      <c r="B202" s="16"/>
      <c r="C202" s="16"/>
      <c r="D202" s="16"/>
      <c r="E202" s="16"/>
      <c r="F202" s="16" t="s">
        <v>213</v>
      </c>
      <c r="G202" s="16"/>
      <c r="H202" s="16"/>
      <c r="I202" s="10">
        <f>ROUND(SUM(I199:I201),5)</f>
        <v>0</v>
      </c>
      <c r="J202" s="2"/>
      <c r="K202" s="10">
        <f>ROUND(SUM(K199:K201),5)</f>
        <v>0</v>
      </c>
      <c r="L202" s="10"/>
      <c r="M202" s="10">
        <f>ROUND(SUM(M199:M201),5)</f>
        <v>0</v>
      </c>
      <c r="N202" s="2"/>
      <c r="O202" s="10">
        <f>ROUND(SUM(O199:O201),5)</f>
        <v>0</v>
      </c>
      <c r="P202" s="2"/>
      <c r="Q202" s="10">
        <f>ROUND(SUM(Q199:Q201),5)</f>
        <v>13</v>
      </c>
      <c r="R202" s="2"/>
      <c r="S202" s="10">
        <f>ROUND(SUM(S199:S201),5)</f>
        <v>96</v>
      </c>
      <c r="T202" s="2"/>
      <c r="U202" s="10">
        <f>ROUND(SUM(U199:U201),5)</f>
        <v>0</v>
      </c>
      <c r="V202" s="2"/>
      <c r="W202" s="10">
        <f>ROUND(SUM(W199:W201),5)</f>
        <v>78</v>
      </c>
      <c r="X202" s="2"/>
      <c r="Y202" s="10">
        <f>ROUND(SUM(Y199:Y201),5)</f>
        <v>1200</v>
      </c>
      <c r="Z202" s="2"/>
      <c r="AA202" s="10">
        <f>ROUND(SUM(AA199:AA201),5)</f>
        <v>0</v>
      </c>
      <c r="AB202" s="2"/>
      <c r="AC202" s="10">
        <f>ROUND(SUM(AC199:AC201),5)</f>
        <v>113</v>
      </c>
      <c r="AD202" s="2"/>
      <c r="AE202" s="10">
        <f>ROUND(SUM(AE199:AE201),5)</f>
        <v>0</v>
      </c>
      <c r="AF202" s="2"/>
      <c r="AG202" s="10">
        <f>ROUND(SUM(I202:AE202),5)</f>
        <v>1500</v>
      </c>
    </row>
    <row r="203" spans="1:33" outlineLevel="3">
      <c r="A203" s="16"/>
      <c r="B203" s="16"/>
      <c r="C203" s="16"/>
      <c r="D203" s="16"/>
      <c r="E203" s="16"/>
      <c r="F203" s="16" t="s">
        <v>214</v>
      </c>
      <c r="G203" s="16"/>
      <c r="H203" s="16"/>
      <c r="I203" s="10"/>
      <c r="J203" s="2"/>
      <c r="K203" s="10"/>
      <c r="L203" s="10"/>
      <c r="M203" s="10"/>
      <c r="N203" s="2"/>
      <c r="O203" s="10"/>
      <c r="P203" s="2"/>
      <c r="Q203" s="10"/>
      <c r="R203" s="2"/>
      <c r="S203" s="10"/>
      <c r="T203" s="2"/>
      <c r="U203" s="10"/>
      <c r="V203" s="2"/>
      <c r="W203" s="10"/>
      <c r="X203" s="2"/>
      <c r="Y203" s="10"/>
      <c r="Z203" s="2"/>
      <c r="AA203" s="10"/>
      <c r="AB203" s="2"/>
      <c r="AC203" s="10"/>
      <c r="AD203" s="2"/>
      <c r="AE203" s="10"/>
      <c r="AF203" s="2"/>
      <c r="AG203" s="10"/>
    </row>
    <row r="204" spans="1:33" outlineLevel="3">
      <c r="A204" s="16"/>
      <c r="B204" s="16"/>
      <c r="C204" s="16"/>
      <c r="D204" s="16"/>
      <c r="E204" s="16"/>
      <c r="F204" s="16"/>
      <c r="G204" s="16" t="s">
        <v>215</v>
      </c>
      <c r="H204" s="16"/>
      <c r="I204" s="10">
        <v>149</v>
      </c>
      <c r="J204" s="2"/>
      <c r="K204" s="10">
        <v>282</v>
      </c>
      <c r="L204" s="10"/>
      <c r="M204" s="10">
        <v>160</v>
      </c>
      <c r="N204" s="2"/>
      <c r="O204" s="10">
        <v>78</v>
      </c>
      <c r="P204" s="2"/>
      <c r="Q204" s="10">
        <v>78</v>
      </c>
      <c r="R204" s="2"/>
      <c r="S204" s="10">
        <v>119</v>
      </c>
      <c r="T204" s="2"/>
      <c r="U204" s="10">
        <v>699</v>
      </c>
      <c r="V204" s="2"/>
      <c r="W204" s="10">
        <v>731</v>
      </c>
      <c r="X204" s="2"/>
      <c r="Y204" s="10">
        <v>386</v>
      </c>
      <c r="Z204" s="2"/>
      <c r="AA204" s="10">
        <v>87</v>
      </c>
      <c r="AB204" s="2"/>
      <c r="AC204" s="10">
        <v>699</v>
      </c>
      <c r="AD204" s="2"/>
      <c r="AE204" s="10">
        <v>532</v>
      </c>
      <c r="AF204" s="2"/>
      <c r="AG204" s="10">
        <f>ROUND(SUM(I204:AE204),5)</f>
        <v>4000</v>
      </c>
    </row>
    <row r="205" spans="1:33" ht="16.5" outlineLevel="3" thickBot="1">
      <c r="A205" s="16"/>
      <c r="B205" s="16"/>
      <c r="C205" s="16"/>
      <c r="D205" s="16"/>
      <c r="E205" s="16"/>
      <c r="F205" s="16"/>
      <c r="G205" s="16" t="s">
        <v>216</v>
      </c>
      <c r="H205" s="16"/>
      <c r="I205" s="12">
        <v>312</v>
      </c>
      <c r="J205" s="2"/>
      <c r="K205" s="12">
        <v>484</v>
      </c>
      <c r="L205" s="12"/>
      <c r="M205" s="12">
        <v>257</v>
      </c>
      <c r="N205" s="2"/>
      <c r="O205" s="12">
        <v>358</v>
      </c>
      <c r="P205" s="2"/>
      <c r="Q205" s="12">
        <v>641</v>
      </c>
      <c r="R205" s="2"/>
      <c r="S205" s="12">
        <v>307</v>
      </c>
      <c r="T205" s="2"/>
      <c r="U205" s="12">
        <v>304</v>
      </c>
      <c r="V205" s="2"/>
      <c r="W205" s="12">
        <v>593</v>
      </c>
      <c r="X205" s="2"/>
      <c r="Y205" s="12">
        <v>298</v>
      </c>
      <c r="Z205" s="2"/>
      <c r="AA205" s="12">
        <v>335</v>
      </c>
      <c r="AB205" s="2"/>
      <c r="AC205" s="12">
        <v>749</v>
      </c>
      <c r="AD205" s="2"/>
      <c r="AE205" s="12">
        <v>362</v>
      </c>
      <c r="AF205" s="2"/>
      <c r="AG205" s="12">
        <f>ROUND(SUM(I205:AE205),5)</f>
        <v>5000</v>
      </c>
    </row>
    <row r="206" spans="1:33" ht="16.5" outlineLevel="2" thickBot="1">
      <c r="A206" s="16"/>
      <c r="B206" s="16"/>
      <c r="C206" s="16"/>
      <c r="D206" s="16"/>
      <c r="E206" s="16"/>
      <c r="F206" s="16" t="s">
        <v>217</v>
      </c>
      <c r="G206" s="16"/>
      <c r="H206" s="16"/>
      <c r="I206" s="13">
        <f>ROUND(SUM(I203:I205),5)</f>
        <v>461</v>
      </c>
      <c r="J206" s="2"/>
      <c r="K206" s="13">
        <f>ROUND(SUM(K203:K205),5)</f>
        <v>766</v>
      </c>
      <c r="L206" s="13"/>
      <c r="M206" s="13">
        <f>ROUND(SUM(M203:M205),5)</f>
        <v>417</v>
      </c>
      <c r="N206" s="2"/>
      <c r="O206" s="13">
        <f>ROUND(SUM(O203:O205),5)</f>
        <v>436</v>
      </c>
      <c r="P206" s="2"/>
      <c r="Q206" s="13">
        <f>ROUND(SUM(Q203:Q205),5)</f>
        <v>719</v>
      </c>
      <c r="R206" s="2"/>
      <c r="S206" s="13">
        <f>ROUND(SUM(S203:S205),5)</f>
        <v>426</v>
      </c>
      <c r="T206" s="2"/>
      <c r="U206" s="13">
        <f>ROUND(SUM(U203:U205),5)</f>
        <v>1003</v>
      </c>
      <c r="V206" s="2"/>
      <c r="W206" s="13">
        <f>ROUND(SUM(W203:W205),5)</f>
        <v>1324</v>
      </c>
      <c r="X206" s="2"/>
      <c r="Y206" s="13">
        <f>ROUND(SUM(Y203:Y205),5)</f>
        <v>684</v>
      </c>
      <c r="Z206" s="2"/>
      <c r="AA206" s="13">
        <f>ROUND(SUM(AA203:AA205),5)</f>
        <v>422</v>
      </c>
      <c r="AB206" s="2"/>
      <c r="AC206" s="13">
        <f>ROUND(SUM(AC203:AC205),5)</f>
        <v>1448</v>
      </c>
      <c r="AD206" s="2"/>
      <c r="AE206" s="13">
        <f>ROUND(SUM(AE203:AE205),5)</f>
        <v>894</v>
      </c>
      <c r="AF206" s="2"/>
      <c r="AG206" s="13">
        <f>ROUND(SUM(I206:AE206),5)</f>
        <v>9000</v>
      </c>
    </row>
    <row r="207" spans="1:33" outlineLevel="1">
      <c r="A207" s="16"/>
      <c r="B207" s="16"/>
      <c r="C207" s="16"/>
      <c r="D207" s="16"/>
      <c r="E207" s="22" t="s">
        <v>218</v>
      </c>
      <c r="F207" s="22"/>
      <c r="G207" s="22"/>
      <c r="H207" s="22"/>
      <c r="I207" s="23">
        <f>ROUND(SUM(I197:I198)+I202+I206,5)</f>
        <v>461</v>
      </c>
      <c r="J207" s="24"/>
      <c r="K207" s="23">
        <f>ROUND(SUM(K197:K198)+K202+K206,5)</f>
        <v>909</v>
      </c>
      <c r="L207" s="23"/>
      <c r="M207" s="23">
        <f>ROUND(SUM(M197:M198)+M202+M206,5)</f>
        <v>628</v>
      </c>
      <c r="N207" s="24"/>
      <c r="O207" s="23">
        <f>ROUND(SUM(O197:O198)+O202+O206,5)</f>
        <v>457</v>
      </c>
      <c r="P207" s="24"/>
      <c r="Q207" s="23">
        <f>ROUND(SUM(Q197:Q198)+Q202+Q206,5)</f>
        <v>732</v>
      </c>
      <c r="R207" s="24"/>
      <c r="S207" s="23">
        <f>ROUND(SUM(S197:S198)+S202+S206,5)</f>
        <v>522</v>
      </c>
      <c r="T207" s="24"/>
      <c r="U207" s="23">
        <f>ROUND(SUM(U197:U198)+U202+U206,5)</f>
        <v>1003</v>
      </c>
      <c r="V207" s="24"/>
      <c r="W207" s="23">
        <f>ROUND(SUM(W197:W198)+W202+W206,5)</f>
        <v>1466</v>
      </c>
      <c r="X207" s="24"/>
      <c r="Y207" s="23">
        <f>ROUND(SUM(Y197:Y198)+Y202+Y206,5)</f>
        <v>1884</v>
      </c>
      <c r="Z207" s="24"/>
      <c r="AA207" s="23">
        <f>ROUND(SUM(AA197:AA198)+AA202+AA206,5)</f>
        <v>422</v>
      </c>
      <c r="AB207" s="24"/>
      <c r="AC207" s="23">
        <f>ROUND(SUM(AC197:AC198)+AC202+AC206,5)</f>
        <v>1622</v>
      </c>
      <c r="AD207" s="24"/>
      <c r="AE207" s="23">
        <f>ROUND(SUM(AE197:AE198)+AE202+AE206,5)</f>
        <v>894</v>
      </c>
      <c r="AF207" s="24"/>
      <c r="AG207" s="23">
        <f>ROUND(SUM(I207:AE207),5)</f>
        <v>11000</v>
      </c>
    </row>
    <row r="208" spans="1:33" outlineLevel="2">
      <c r="A208" s="16"/>
      <c r="B208" s="16"/>
      <c r="C208" s="16"/>
      <c r="D208" s="16"/>
      <c r="E208" s="16" t="s">
        <v>219</v>
      </c>
      <c r="F208" s="16"/>
      <c r="G208" s="16"/>
      <c r="H208" s="16"/>
      <c r="I208" s="10"/>
      <c r="J208" s="2"/>
      <c r="K208" s="10"/>
      <c r="L208" s="10"/>
      <c r="M208" s="10"/>
      <c r="N208" s="2"/>
      <c r="O208" s="10"/>
      <c r="P208" s="2"/>
      <c r="Q208" s="10"/>
      <c r="R208" s="2"/>
      <c r="S208" s="10"/>
      <c r="T208" s="2"/>
      <c r="U208" s="10"/>
      <c r="V208" s="2"/>
      <c r="W208" s="10"/>
      <c r="X208" s="2"/>
      <c r="Y208" s="10"/>
      <c r="Z208" s="2"/>
      <c r="AA208" s="10"/>
      <c r="AB208" s="2"/>
      <c r="AC208" s="10"/>
      <c r="AD208" s="2"/>
      <c r="AE208" s="10"/>
      <c r="AF208" s="2"/>
      <c r="AG208" s="10"/>
    </row>
    <row r="209" spans="1:33" outlineLevel="3">
      <c r="A209" s="16"/>
      <c r="B209" s="16"/>
      <c r="C209" s="16"/>
      <c r="D209" s="16"/>
      <c r="E209" s="16"/>
      <c r="F209" s="16" t="s">
        <v>220</v>
      </c>
      <c r="G209" s="16"/>
      <c r="H209" s="16"/>
      <c r="I209" s="10"/>
      <c r="J209" s="2"/>
      <c r="K209" s="10"/>
      <c r="L209" s="10"/>
      <c r="M209" s="10"/>
      <c r="N209" s="2"/>
      <c r="O209" s="10"/>
      <c r="P209" s="2"/>
      <c r="Q209" s="10"/>
      <c r="R209" s="2"/>
      <c r="S209" s="10"/>
      <c r="T209" s="2"/>
      <c r="U209" s="10"/>
      <c r="V209" s="2"/>
      <c r="W209" s="10"/>
      <c r="X209" s="2"/>
      <c r="Y209" s="10"/>
      <c r="Z209" s="2"/>
      <c r="AA209" s="10"/>
      <c r="AB209" s="2"/>
      <c r="AC209" s="10"/>
      <c r="AD209" s="2"/>
      <c r="AE209" s="10"/>
      <c r="AF209" s="2"/>
      <c r="AG209" s="10"/>
    </row>
    <row r="210" spans="1:33" outlineLevel="3">
      <c r="A210" s="16"/>
      <c r="B210" s="16"/>
      <c r="C210" s="16"/>
      <c r="D210" s="16"/>
      <c r="E210" s="16"/>
      <c r="F210" s="16"/>
      <c r="G210" s="16" t="s">
        <v>221</v>
      </c>
      <c r="H210" s="16"/>
      <c r="I210" s="10">
        <v>487</v>
      </c>
      <c r="J210" s="2"/>
      <c r="K210" s="10">
        <v>2564</v>
      </c>
      <c r="L210" s="10"/>
      <c r="M210" s="10">
        <v>361</v>
      </c>
      <c r="N210" s="2"/>
      <c r="O210" s="10">
        <v>456</v>
      </c>
      <c r="P210" s="2"/>
      <c r="Q210" s="10">
        <v>0</v>
      </c>
      <c r="R210" s="2"/>
      <c r="S210" s="10">
        <v>0</v>
      </c>
      <c r="T210" s="2"/>
      <c r="U210" s="10">
        <v>0</v>
      </c>
      <c r="V210" s="2"/>
      <c r="W210" s="10">
        <v>432</v>
      </c>
      <c r="X210" s="2"/>
      <c r="Y210" s="10">
        <v>0</v>
      </c>
      <c r="Z210" s="2"/>
      <c r="AA210" s="10">
        <v>0</v>
      </c>
      <c r="AB210" s="2"/>
      <c r="AC210" s="10">
        <v>0</v>
      </c>
      <c r="AD210" s="2"/>
      <c r="AE210" s="10">
        <v>0</v>
      </c>
      <c r="AF210" s="2"/>
      <c r="AG210" s="10">
        <f>ROUND(SUM(I210:AE210),5)</f>
        <v>4300</v>
      </c>
    </row>
    <row r="211" spans="1:33" outlineLevel="3">
      <c r="A211" s="16"/>
      <c r="B211" s="16"/>
      <c r="C211" s="16"/>
      <c r="D211" s="16"/>
      <c r="E211" s="16"/>
      <c r="F211" s="16"/>
      <c r="G211" s="16" t="s">
        <v>222</v>
      </c>
      <c r="H211" s="16"/>
      <c r="I211" s="10">
        <v>0</v>
      </c>
      <c r="J211" s="2"/>
      <c r="K211" s="10">
        <v>2150</v>
      </c>
      <c r="L211" s="10"/>
      <c r="M211" s="10">
        <v>0</v>
      </c>
      <c r="N211" s="2"/>
      <c r="O211" s="10">
        <v>50</v>
      </c>
      <c r="P211" s="2"/>
      <c r="Q211" s="10">
        <v>0</v>
      </c>
      <c r="R211" s="2"/>
      <c r="S211" s="10">
        <v>0</v>
      </c>
      <c r="T211" s="2"/>
      <c r="U211" s="10">
        <v>0</v>
      </c>
      <c r="V211" s="2"/>
      <c r="W211" s="10">
        <v>0</v>
      </c>
      <c r="X211" s="2"/>
      <c r="Y211" s="10">
        <v>0</v>
      </c>
      <c r="Z211" s="2"/>
      <c r="AA211" s="10">
        <v>0</v>
      </c>
      <c r="AB211" s="2"/>
      <c r="AC211" s="10">
        <v>0</v>
      </c>
      <c r="AD211" s="2"/>
      <c r="AE211" s="10">
        <v>0</v>
      </c>
      <c r="AF211" s="2"/>
      <c r="AG211" s="10">
        <f>ROUND(SUM(I211:AE211),5)</f>
        <v>2200</v>
      </c>
    </row>
    <row r="212" spans="1:33" outlineLevel="3">
      <c r="A212" s="16"/>
      <c r="B212" s="16"/>
      <c r="C212" s="16"/>
      <c r="D212" s="16"/>
      <c r="E212" s="16"/>
      <c r="F212" s="16"/>
      <c r="G212" s="16" t="s">
        <v>223</v>
      </c>
      <c r="H212" s="16"/>
      <c r="I212" s="10">
        <v>0</v>
      </c>
      <c r="J212" s="2"/>
      <c r="K212" s="10">
        <v>0</v>
      </c>
      <c r="L212" s="10"/>
      <c r="M212" s="10">
        <v>1200</v>
      </c>
      <c r="N212" s="2"/>
      <c r="O212" s="10">
        <v>0</v>
      </c>
      <c r="P212" s="2"/>
      <c r="Q212" s="10">
        <v>0</v>
      </c>
      <c r="R212" s="2"/>
      <c r="S212" s="10">
        <v>0</v>
      </c>
      <c r="T212" s="2"/>
      <c r="U212" s="10">
        <v>0</v>
      </c>
      <c r="V212" s="2"/>
      <c r="W212" s="10">
        <v>0</v>
      </c>
      <c r="X212" s="2"/>
      <c r="Y212" s="10">
        <v>0</v>
      </c>
      <c r="Z212" s="2"/>
      <c r="AA212" s="10">
        <v>0</v>
      </c>
      <c r="AB212" s="2"/>
      <c r="AC212" s="10">
        <v>0</v>
      </c>
      <c r="AD212" s="2"/>
      <c r="AE212" s="10">
        <v>0</v>
      </c>
      <c r="AF212" s="2"/>
      <c r="AG212" s="10">
        <f>ROUND(SUM(I212:AE212),5)</f>
        <v>1200</v>
      </c>
    </row>
    <row r="213" spans="1:33" outlineLevel="4">
      <c r="A213" s="16"/>
      <c r="B213" s="16"/>
      <c r="C213" s="16"/>
      <c r="D213" s="16"/>
      <c r="E213" s="16"/>
      <c r="F213" s="16"/>
      <c r="G213" s="16" t="s">
        <v>224</v>
      </c>
      <c r="H213" s="16"/>
      <c r="I213" s="10"/>
      <c r="J213" s="2"/>
      <c r="K213" s="10"/>
      <c r="L213" s="10"/>
      <c r="M213" s="10"/>
      <c r="N213" s="2"/>
      <c r="O213" s="10"/>
      <c r="P213" s="2"/>
      <c r="Q213" s="10"/>
      <c r="R213" s="2"/>
      <c r="S213" s="10"/>
      <c r="T213" s="2"/>
      <c r="U213" s="10"/>
      <c r="V213" s="2"/>
      <c r="W213" s="10"/>
      <c r="X213" s="2"/>
      <c r="Y213" s="10"/>
      <c r="Z213" s="2"/>
      <c r="AA213" s="10"/>
      <c r="AB213" s="2"/>
      <c r="AC213" s="10"/>
      <c r="AD213" s="2"/>
      <c r="AE213" s="10"/>
      <c r="AF213" s="2"/>
      <c r="AG213" s="10"/>
    </row>
    <row r="214" spans="1:33" outlineLevel="4">
      <c r="A214" s="16"/>
      <c r="B214" s="16"/>
      <c r="C214" s="16"/>
      <c r="D214" s="16"/>
      <c r="E214" s="16"/>
      <c r="F214" s="16"/>
      <c r="G214" s="16"/>
      <c r="H214" s="16" t="s">
        <v>225</v>
      </c>
      <c r="I214" s="10">
        <v>1180</v>
      </c>
      <c r="J214" s="2"/>
      <c r="K214" s="10">
        <v>1180</v>
      </c>
      <c r="L214" s="10"/>
      <c r="M214" s="10">
        <v>1180</v>
      </c>
      <c r="N214" s="2"/>
      <c r="O214" s="10">
        <v>1180</v>
      </c>
      <c r="P214" s="2"/>
      <c r="Q214" s="10">
        <v>1180</v>
      </c>
      <c r="R214" s="2"/>
      <c r="S214" s="10">
        <v>1180</v>
      </c>
      <c r="T214" s="2"/>
      <c r="U214" s="10">
        <v>1180</v>
      </c>
      <c r="V214" s="2"/>
      <c r="W214" s="10">
        <v>1180</v>
      </c>
      <c r="X214" s="2"/>
      <c r="Y214" s="10">
        <v>1180</v>
      </c>
      <c r="Z214" s="2"/>
      <c r="AA214" s="10">
        <v>520</v>
      </c>
      <c r="AB214" s="2"/>
      <c r="AC214" s="10">
        <v>1180</v>
      </c>
      <c r="AD214" s="2"/>
      <c r="AE214" s="10">
        <v>1180</v>
      </c>
      <c r="AF214" s="2"/>
      <c r="AG214" s="10">
        <f>ROUND(SUM(I214:AE214),5)</f>
        <v>13500</v>
      </c>
    </row>
    <row r="215" spans="1:33" ht="16.5" outlineLevel="4" thickBot="1">
      <c r="A215" s="16"/>
      <c r="B215" s="16"/>
      <c r="C215" s="16"/>
      <c r="D215" s="16"/>
      <c r="E215" s="16"/>
      <c r="F215" s="16"/>
      <c r="G215" s="16"/>
      <c r="H215" s="16" t="s">
        <v>226</v>
      </c>
      <c r="I215" s="11">
        <v>0</v>
      </c>
      <c r="J215" s="2"/>
      <c r="K215" s="11">
        <v>0</v>
      </c>
      <c r="L215" s="11"/>
      <c r="M215" s="11">
        <v>500</v>
      </c>
      <c r="N215" s="2"/>
      <c r="O215" s="11">
        <v>0</v>
      </c>
      <c r="P215" s="2"/>
      <c r="Q215" s="11">
        <v>0</v>
      </c>
      <c r="R215" s="2"/>
      <c r="S215" s="11">
        <v>0</v>
      </c>
      <c r="T215" s="2"/>
      <c r="U215" s="11">
        <v>0</v>
      </c>
      <c r="V215" s="2"/>
      <c r="W215" s="11">
        <v>0</v>
      </c>
      <c r="X215" s="2"/>
      <c r="Y215" s="11">
        <v>0</v>
      </c>
      <c r="Z215" s="2"/>
      <c r="AA215" s="11">
        <v>0</v>
      </c>
      <c r="AB215" s="2"/>
      <c r="AC215" s="11">
        <v>0</v>
      </c>
      <c r="AD215" s="2"/>
      <c r="AE215" s="11">
        <v>0</v>
      </c>
      <c r="AF215" s="2"/>
      <c r="AG215" s="11">
        <f>ROUND(SUM(I215:AE215),5)</f>
        <v>500</v>
      </c>
    </row>
    <row r="216" spans="1:33" outlineLevel="3">
      <c r="A216" s="16"/>
      <c r="B216" s="16"/>
      <c r="C216" s="16"/>
      <c r="D216" s="16"/>
      <c r="E216" s="16"/>
      <c r="F216" s="16"/>
      <c r="G216" s="16" t="s">
        <v>227</v>
      </c>
      <c r="H216" s="16"/>
      <c r="I216" s="10">
        <f>ROUND(SUM(I213:I215),5)</f>
        <v>1180</v>
      </c>
      <c r="J216" s="2"/>
      <c r="K216" s="10">
        <f>ROUND(SUM(K213:K215),5)</f>
        <v>1180</v>
      </c>
      <c r="L216" s="10"/>
      <c r="M216" s="10">
        <f>ROUND(SUM(M213:M215),5)</f>
        <v>1680</v>
      </c>
      <c r="N216" s="2"/>
      <c r="O216" s="10">
        <f>ROUND(SUM(O213:O215),5)</f>
        <v>1180</v>
      </c>
      <c r="P216" s="2"/>
      <c r="Q216" s="10">
        <f>ROUND(SUM(Q213:Q215),5)</f>
        <v>1180</v>
      </c>
      <c r="R216" s="2"/>
      <c r="S216" s="10">
        <f>ROUND(SUM(S213:S215),5)</f>
        <v>1180</v>
      </c>
      <c r="T216" s="2"/>
      <c r="U216" s="10">
        <f>ROUND(SUM(U213:U215),5)</f>
        <v>1180</v>
      </c>
      <c r="V216" s="2"/>
      <c r="W216" s="10">
        <f>ROUND(SUM(W213:W215),5)</f>
        <v>1180</v>
      </c>
      <c r="X216" s="2"/>
      <c r="Y216" s="10">
        <f>ROUND(SUM(Y213:Y215),5)</f>
        <v>1180</v>
      </c>
      <c r="Z216" s="2"/>
      <c r="AA216" s="10">
        <f>ROUND(SUM(AA213:AA215),5)</f>
        <v>520</v>
      </c>
      <c r="AB216" s="2"/>
      <c r="AC216" s="10">
        <f>ROUND(SUM(AC213:AC215),5)</f>
        <v>1180</v>
      </c>
      <c r="AD216" s="2"/>
      <c r="AE216" s="10">
        <f>ROUND(SUM(AE213:AE215),5)</f>
        <v>1180</v>
      </c>
      <c r="AF216" s="2"/>
      <c r="AG216" s="10">
        <f>ROUND(SUM(I216:AE216),5)</f>
        <v>14000</v>
      </c>
    </row>
    <row r="217" spans="1:33" outlineLevel="4">
      <c r="A217" s="16"/>
      <c r="B217" s="16"/>
      <c r="C217" s="16"/>
      <c r="D217" s="16"/>
      <c r="E217" s="16"/>
      <c r="F217" s="16"/>
      <c r="G217" s="16" t="s">
        <v>228</v>
      </c>
      <c r="H217" s="16"/>
      <c r="I217" s="10"/>
      <c r="J217" s="2"/>
      <c r="K217" s="10"/>
      <c r="L217" s="10"/>
      <c r="M217" s="10"/>
      <c r="N217" s="2"/>
      <c r="O217" s="10"/>
      <c r="P217" s="2"/>
      <c r="Q217" s="10"/>
      <c r="R217" s="2"/>
      <c r="S217" s="10"/>
      <c r="T217" s="2"/>
      <c r="U217" s="10"/>
      <c r="V217" s="2"/>
      <c r="W217" s="10"/>
      <c r="X217" s="2"/>
      <c r="Y217" s="10"/>
      <c r="Z217" s="2"/>
      <c r="AA217" s="10"/>
      <c r="AB217" s="2"/>
      <c r="AC217" s="10"/>
      <c r="AD217" s="2"/>
      <c r="AE217" s="10"/>
      <c r="AF217" s="2"/>
      <c r="AG217" s="10"/>
    </row>
    <row r="218" spans="1:33" outlineLevel="4">
      <c r="A218" s="16"/>
      <c r="B218" s="16"/>
      <c r="C218" s="16"/>
      <c r="D218" s="16"/>
      <c r="E218" s="16"/>
      <c r="F218" s="16"/>
      <c r="G218" s="16"/>
      <c r="H218" s="16" t="s">
        <v>229</v>
      </c>
      <c r="I218" s="10">
        <v>3071</v>
      </c>
      <c r="J218" s="2"/>
      <c r="K218" s="10">
        <v>27017</v>
      </c>
      <c r="L218" s="10"/>
      <c r="M218" s="10">
        <v>59732</v>
      </c>
      <c r="N218" s="2"/>
      <c r="O218" s="10">
        <v>90723</v>
      </c>
      <c r="P218" s="2"/>
      <c r="Q218" s="10">
        <v>54816</v>
      </c>
      <c r="R218" s="2"/>
      <c r="S218" s="10">
        <v>27867</v>
      </c>
      <c r="T218" s="2"/>
      <c r="U218" s="10">
        <v>10822</v>
      </c>
      <c r="V218" s="2"/>
      <c r="W218" s="10">
        <v>5611</v>
      </c>
      <c r="X218" s="2"/>
      <c r="Y218" s="10">
        <v>6366</v>
      </c>
      <c r="Z218" s="2"/>
      <c r="AA218" s="10">
        <v>4501</v>
      </c>
      <c r="AB218" s="2"/>
      <c r="AC218" s="10">
        <v>4561</v>
      </c>
      <c r="AD218" s="2"/>
      <c r="AE218" s="10">
        <v>3413</v>
      </c>
      <c r="AF218" s="2"/>
      <c r="AG218" s="10">
        <f>ROUND(SUM(I218:AE218),5)</f>
        <v>298500</v>
      </c>
    </row>
    <row r="219" spans="1:33" ht="16.5" outlineLevel="4" thickBot="1">
      <c r="A219" s="16"/>
      <c r="B219" s="16"/>
      <c r="C219" s="16"/>
      <c r="D219" s="16"/>
      <c r="E219" s="16"/>
      <c r="F219" s="16"/>
      <c r="G219" s="16"/>
      <c r="H219" s="16" t="s">
        <v>230</v>
      </c>
      <c r="I219" s="12">
        <v>312</v>
      </c>
      <c r="J219" s="2"/>
      <c r="K219" s="12">
        <v>2736</v>
      </c>
      <c r="L219" s="12"/>
      <c r="M219" s="12">
        <v>6053</v>
      </c>
      <c r="N219" s="2"/>
      <c r="O219" s="12">
        <v>9194</v>
      </c>
      <c r="P219" s="2"/>
      <c r="Q219" s="12">
        <v>4624</v>
      </c>
      <c r="R219" s="2"/>
      <c r="S219" s="12">
        <v>2856</v>
      </c>
      <c r="T219" s="2"/>
      <c r="U219" s="12">
        <v>1254</v>
      </c>
      <c r="V219" s="2"/>
      <c r="W219" s="12">
        <v>585</v>
      </c>
      <c r="X219" s="2"/>
      <c r="Y219" s="12">
        <v>622</v>
      </c>
      <c r="Z219" s="2"/>
      <c r="AA219" s="12">
        <v>452</v>
      </c>
      <c r="AB219" s="2"/>
      <c r="AC219" s="12">
        <v>453</v>
      </c>
      <c r="AD219" s="2"/>
      <c r="AE219" s="12">
        <v>359</v>
      </c>
      <c r="AF219" s="2"/>
      <c r="AG219" s="12">
        <f>ROUND(SUM(I219:AE219),5)</f>
        <v>29500</v>
      </c>
    </row>
    <row r="220" spans="1:33" ht="16.5" outlineLevel="3" thickBot="1">
      <c r="A220" s="16"/>
      <c r="B220" s="16"/>
      <c r="C220" s="16"/>
      <c r="D220" s="16"/>
      <c r="E220" s="16"/>
      <c r="F220" s="16"/>
      <c r="G220" s="16" t="s">
        <v>231</v>
      </c>
      <c r="H220" s="16"/>
      <c r="I220" s="14">
        <f>ROUND(SUM(I217:I219),5)</f>
        <v>3383</v>
      </c>
      <c r="J220" s="2"/>
      <c r="K220" s="14">
        <f>ROUND(SUM(K217:K219),5)</f>
        <v>29753</v>
      </c>
      <c r="L220" s="14"/>
      <c r="M220" s="14">
        <f>ROUND(SUM(M217:M219),5)</f>
        <v>65785</v>
      </c>
      <c r="N220" s="2"/>
      <c r="O220" s="14">
        <f>ROUND(SUM(O217:O219),5)</f>
        <v>99917</v>
      </c>
      <c r="P220" s="2"/>
      <c r="Q220" s="14">
        <f>ROUND(SUM(Q217:Q219),5)</f>
        <v>59440</v>
      </c>
      <c r="R220" s="2"/>
      <c r="S220" s="14">
        <f>ROUND(SUM(S217:S219),5)</f>
        <v>30723</v>
      </c>
      <c r="T220" s="2"/>
      <c r="U220" s="14">
        <f>ROUND(SUM(U217:U219),5)</f>
        <v>12076</v>
      </c>
      <c r="V220" s="2"/>
      <c r="W220" s="14">
        <f>ROUND(SUM(W217:W219),5)</f>
        <v>6196</v>
      </c>
      <c r="X220" s="2"/>
      <c r="Y220" s="14">
        <f>ROUND(SUM(Y217:Y219),5)</f>
        <v>6988</v>
      </c>
      <c r="Z220" s="2"/>
      <c r="AA220" s="14">
        <f>ROUND(SUM(AA217:AA219),5)</f>
        <v>4953</v>
      </c>
      <c r="AB220" s="2"/>
      <c r="AC220" s="14">
        <f>ROUND(SUM(AC217:AC219),5)</f>
        <v>5014</v>
      </c>
      <c r="AD220" s="2"/>
      <c r="AE220" s="14">
        <f>ROUND(SUM(AE217:AE219),5)</f>
        <v>3772</v>
      </c>
      <c r="AF220" s="2"/>
      <c r="AG220" s="14">
        <f>ROUND(SUM(I220:AE220),5)</f>
        <v>328000</v>
      </c>
    </row>
    <row r="221" spans="1:33" ht="16.5" outlineLevel="2" thickBot="1">
      <c r="A221" s="16"/>
      <c r="B221" s="16"/>
      <c r="C221" s="16"/>
      <c r="D221" s="16"/>
      <c r="E221" s="16"/>
      <c r="F221" s="16" t="s">
        <v>232</v>
      </c>
      <c r="G221" s="16"/>
      <c r="H221" s="16"/>
      <c r="I221" s="13">
        <f>ROUND(SUM(I209:I212)+I216+I220,5)</f>
        <v>5050</v>
      </c>
      <c r="J221" s="2"/>
      <c r="K221" s="13">
        <f>ROUND(SUM(K209:K212)+K216+K220,5)</f>
        <v>35647</v>
      </c>
      <c r="L221" s="13"/>
      <c r="M221" s="13">
        <f>ROUND(SUM(M209:M212)+M216+M220,5)</f>
        <v>69026</v>
      </c>
      <c r="N221" s="2"/>
      <c r="O221" s="13">
        <f>ROUND(SUM(O209:O212)+O216+O220,5)</f>
        <v>101603</v>
      </c>
      <c r="P221" s="2"/>
      <c r="Q221" s="13">
        <f>ROUND(SUM(Q209:Q212)+Q216+Q220,5)</f>
        <v>60620</v>
      </c>
      <c r="R221" s="2"/>
      <c r="S221" s="13">
        <f>ROUND(SUM(S209:S212)+S216+S220,5)</f>
        <v>31903</v>
      </c>
      <c r="T221" s="2"/>
      <c r="U221" s="13">
        <f>ROUND(SUM(U209:U212)+U216+U220,5)</f>
        <v>13256</v>
      </c>
      <c r="V221" s="2"/>
      <c r="W221" s="13">
        <f>ROUND(SUM(W209:W212)+W216+W220,5)</f>
        <v>7808</v>
      </c>
      <c r="X221" s="2"/>
      <c r="Y221" s="13">
        <f>ROUND(SUM(Y209:Y212)+Y216+Y220,5)</f>
        <v>8168</v>
      </c>
      <c r="Z221" s="2"/>
      <c r="AA221" s="13">
        <f>ROUND(SUM(AA209:AA212)+AA216+AA220,5)</f>
        <v>5473</v>
      </c>
      <c r="AB221" s="2"/>
      <c r="AC221" s="13">
        <f>ROUND(SUM(AC209:AC212)+AC216+AC220,5)</f>
        <v>6194</v>
      </c>
      <c r="AD221" s="2"/>
      <c r="AE221" s="13">
        <f>ROUND(SUM(AE209:AE212)+AE216+AE220,5)</f>
        <v>4952</v>
      </c>
      <c r="AF221" s="2"/>
      <c r="AG221" s="13">
        <f>ROUND(SUM(I221:AE221),5)</f>
        <v>349700</v>
      </c>
    </row>
    <row r="222" spans="1:33" outlineLevel="1">
      <c r="A222" s="16"/>
      <c r="B222" s="16"/>
      <c r="C222" s="16"/>
      <c r="D222" s="16"/>
      <c r="E222" s="22" t="s">
        <v>233</v>
      </c>
      <c r="F222" s="22"/>
      <c r="G222" s="22"/>
      <c r="H222" s="22"/>
      <c r="I222" s="23">
        <f>ROUND(I208+I221,5)</f>
        <v>5050</v>
      </c>
      <c r="J222" s="24"/>
      <c r="K222" s="23">
        <f>ROUND(K208+K221,5)</f>
        <v>35647</v>
      </c>
      <c r="L222" s="23"/>
      <c r="M222" s="23">
        <f>ROUND(M208+M221,5)</f>
        <v>69026</v>
      </c>
      <c r="N222" s="24"/>
      <c r="O222" s="23">
        <f>ROUND(O208+O221,5)</f>
        <v>101603</v>
      </c>
      <c r="P222" s="24"/>
      <c r="Q222" s="23">
        <f>ROUND(Q208+Q221,5)</f>
        <v>60620</v>
      </c>
      <c r="R222" s="24"/>
      <c r="S222" s="23">
        <f>ROUND(S208+S221,5)</f>
        <v>31903</v>
      </c>
      <c r="T222" s="24"/>
      <c r="U222" s="23">
        <f>ROUND(U208+U221,5)</f>
        <v>13256</v>
      </c>
      <c r="V222" s="24"/>
      <c r="W222" s="23">
        <f>ROUND(W208+W221,5)</f>
        <v>7808</v>
      </c>
      <c r="X222" s="24"/>
      <c r="Y222" s="23">
        <f>ROUND(Y208+Y221,5)</f>
        <v>8168</v>
      </c>
      <c r="Z222" s="24"/>
      <c r="AA222" s="23">
        <f>ROUND(AA208+AA221,5)</f>
        <v>5473</v>
      </c>
      <c r="AB222" s="24"/>
      <c r="AC222" s="23">
        <f>ROUND(AC208+AC221,5)</f>
        <v>6194</v>
      </c>
      <c r="AD222" s="24"/>
      <c r="AE222" s="23">
        <f>ROUND(AE208+AE221,5)</f>
        <v>4952</v>
      </c>
      <c r="AF222" s="24"/>
      <c r="AG222" s="23">
        <f>ROUND(SUM(I222:AE222),5)</f>
        <v>349700</v>
      </c>
    </row>
    <row r="223" spans="1:33" outlineLevel="2">
      <c r="A223" s="16"/>
      <c r="B223" s="16"/>
      <c r="C223" s="16"/>
      <c r="D223" s="16"/>
      <c r="E223" s="16" t="s">
        <v>234</v>
      </c>
      <c r="F223" s="16"/>
      <c r="G223" s="16"/>
      <c r="H223" s="16"/>
      <c r="I223" s="10"/>
      <c r="J223" s="2"/>
      <c r="K223" s="10"/>
      <c r="L223" s="10"/>
      <c r="M223" s="10"/>
      <c r="N223" s="2"/>
      <c r="O223" s="10"/>
      <c r="P223" s="2"/>
      <c r="Q223" s="10"/>
      <c r="R223" s="2"/>
      <c r="S223" s="10"/>
      <c r="T223" s="2"/>
      <c r="U223" s="10"/>
      <c r="V223" s="2"/>
      <c r="W223" s="10"/>
      <c r="X223" s="2"/>
      <c r="Y223" s="10"/>
      <c r="Z223" s="2"/>
      <c r="AA223" s="10"/>
      <c r="AB223" s="2"/>
      <c r="AC223" s="10"/>
      <c r="AD223" s="2"/>
      <c r="AE223" s="10"/>
      <c r="AF223" s="2"/>
      <c r="AG223" s="10"/>
    </row>
    <row r="224" spans="1:33" outlineLevel="2">
      <c r="A224" s="16"/>
      <c r="B224" s="16"/>
      <c r="C224" s="16"/>
      <c r="D224" s="16"/>
      <c r="E224" s="16"/>
      <c r="F224" s="16" t="s">
        <v>235</v>
      </c>
      <c r="G224" s="16"/>
      <c r="H224" s="16"/>
      <c r="I224" s="10">
        <v>0</v>
      </c>
      <c r="J224" s="2"/>
      <c r="K224" s="10">
        <v>0</v>
      </c>
      <c r="L224" s="10"/>
      <c r="M224" s="10">
        <v>0</v>
      </c>
      <c r="N224" s="2"/>
      <c r="O224" s="10">
        <v>9415</v>
      </c>
      <c r="P224" s="2"/>
      <c r="Q224" s="10">
        <v>0</v>
      </c>
      <c r="R224" s="2"/>
      <c r="S224" s="10">
        <v>0</v>
      </c>
      <c r="T224" s="2"/>
      <c r="U224" s="10">
        <v>11585</v>
      </c>
      <c r="V224" s="2"/>
      <c r="W224" s="10">
        <v>0</v>
      </c>
      <c r="X224" s="2"/>
      <c r="Y224" s="10">
        <v>0</v>
      </c>
      <c r="Z224" s="2"/>
      <c r="AA224" s="10">
        <v>0</v>
      </c>
      <c r="AB224" s="2"/>
      <c r="AC224" s="10">
        <v>0</v>
      </c>
      <c r="AD224" s="2"/>
      <c r="AE224" s="10">
        <v>0</v>
      </c>
      <c r="AF224" s="2"/>
      <c r="AG224" s="10">
        <f t="shared" ref="AG224:AG233" si="7">ROUND(SUM(I224:AE224),5)</f>
        <v>21000</v>
      </c>
    </row>
    <row r="225" spans="1:33" outlineLevel="2">
      <c r="A225" s="16"/>
      <c r="B225" s="16"/>
      <c r="C225" s="16"/>
      <c r="D225" s="16"/>
      <c r="E225" s="16"/>
      <c r="F225" s="16" t="s">
        <v>236</v>
      </c>
      <c r="G225" s="16"/>
      <c r="H225" s="16"/>
      <c r="I225" s="10">
        <v>0</v>
      </c>
      <c r="J225" s="2"/>
      <c r="K225" s="10">
        <v>0</v>
      </c>
      <c r="L225" s="10"/>
      <c r="M225" s="10">
        <v>0</v>
      </c>
      <c r="N225" s="2"/>
      <c r="O225" s="10">
        <v>0</v>
      </c>
      <c r="P225" s="2"/>
      <c r="Q225" s="10">
        <v>0</v>
      </c>
      <c r="R225" s="2"/>
      <c r="S225" s="10">
        <v>0</v>
      </c>
      <c r="T225" s="2"/>
      <c r="U225" s="10">
        <v>0</v>
      </c>
      <c r="V225" s="2"/>
      <c r="W225" s="10">
        <v>0</v>
      </c>
      <c r="X225" s="2"/>
      <c r="Y225" s="10">
        <v>0</v>
      </c>
      <c r="Z225" s="2"/>
      <c r="AA225" s="10">
        <v>0</v>
      </c>
      <c r="AB225" s="2"/>
      <c r="AC225" s="10">
        <v>0</v>
      </c>
      <c r="AD225" s="2"/>
      <c r="AE225" s="10">
        <v>5000</v>
      </c>
      <c r="AF225" s="2"/>
      <c r="AG225" s="10">
        <f t="shared" si="7"/>
        <v>5000</v>
      </c>
    </row>
    <row r="226" spans="1:33" outlineLevel="2">
      <c r="A226" s="16"/>
      <c r="B226" s="16"/>
      <c r="C226" s="16"/>
      <c r="D226" s="16"/>
      <c r="E226" s="16"/>
      <c r="F226" s="16" t="s">
        <v>237</v>
      </c>
      <c r="G226" s="16"/>
      <c r="H226" s="16"/>
      <c r="I226" s="10">
        <v>0</v>
      </c>
      <c r="J226" s="2"/>
      <c r="K226" s="10">
        <v>0</v>
      </c>
      <c r="L226" s="10"/>
      <c r="M226" s="10">
        <v>0</v>
      </c>
      <c r="N226" s="2"/>
      <c r="O226" s="10">
        <v>0</v>
      </c>
      <c r="P226" s="2"/>
      <c r="Q226" s="10">
        <v>0</v>
      </c>
      <c r="R226" s="2"/>
      <c r="S226" s="10">
        <v>0</v>
      </c>
      <c r="T226" s="2"/>
      <c r="U226" s="10">
        <v>0</v>
      </c>
      <c r="V226" s="2"/>
      <c r="W226" s="10">
        <v>0</v>
      </c>
      <c r="X226" s="2"/>
      <c r="Y226" s="10">
        <v>8000</v>
      </c>
      <c r="Z226" s="2"/>
      <c r="AA226" s="10">
        <v>0</v>
      </c>
      <c r="AB226" s="2"/>
      <c r="AC226" s="10">
        <v>0</v>
      </c>
      <c r="AD226" s="2"/>
      <c r="AE226" s="10">
        <v>8000</v>
      </c>
      <c r="AF226" s="2"/>
      <c r="AG226" s="10">
        <f t="shared" si="7"/>
        <v>16000</v>
      </c>
    </row>
    <row r="227" spans="1:33" outlineLevel="2">
      <c r="A227" s="16"/>
      <c r="B227" s="16"/>
      <c r="C227" s="16"/>
      <c r="D227" s="16"/>
      <c r="E227" s="16"/>
      <c r="F227" s="16" t="s">
        <v>238</v>
      </c>
      <c r="G227" s="16"/>
      <c r="H227" s="16"/>
      <c r="I227" s="10">
        <v>66</v>
      </c>
      <c r="J227" s="2"/>
      <c r="K227" s="10">
        <v>62</v>
      </c>
      <c r="L227" s="10"/>
      <c r="M227" s="10">
        <v>64</v>
      </c>
      <c r="N227" s="2"/>
      <c r="O227" s="10">
        <v>76</v>
      </c>
      <c r="P227" s="2"/>
      <c r="Q227" s="10">
        <v>675</v>
      </c>
      <c r="R227" s="2"/>
      <c r="S227" s="10">
        <v>86</v>
      </c>
      <c r="T227" s="2"/>
      <c r="U227" s="10">
        <v>1087</v>
      </c>
      <c r="V227" s="2"/>
      <c r="W227" s="10">
        <v>70</v>
      </c>
      <c r="X227" s="2"/>
      <c r="Y227" s="10">
        <v>72</v>
      </c>
      <c r="Z227" s="2"/>
      <c r="AA227" s="10">
        <v>82</v>
      </c>
      <c r="AB227" s="2"/>
      <c r="AC227" s="10">
        <v>70</v>
      </c>
      <c r="AD227" s="2"/>
      <c r="AE227" s="10">
        <v>90</v>
      </c>
      <c r="AF227" s="2"/>
      <c r="AG227" s="10">
        <f t="shared" si="7"/>
        <v>2500</v>
      </c>
    </row>
    <row r="228" spans="1:33" outlineLevel="2">
      <c r="A228" s="16"/>
      <c r="B228" s="16"/>
      <c r="C228" s="16"/>
      <c r="D228" s="16"/>
      <c r="E228" s="16"/>
      <c r="F228" s="16" t="s">
        <v>239</v>
      </c>
      <c r="G228" s="16"/>
      <c r="H228" s="16"/>
      <c r="I228" s="10">
        <v>2865</v>
      </c>
      <c r="J228" s="2"/>
      <c r="K228" s="10">
        <v>1091</v>
      </c>
      <c r="L228" s="10"/>
      <c r="M228" s="10">
        <v>1972</v>
      </c>
      <c r="N228" s="2"/>
      <c r="O228" s="10">
        <v>211</v>
      </c>
      <c r="P228" s="2"/>
      <c r="Q228" s="10">
        <v>1350</v>
      </c>
      <c r="R228" s="2"/>
      <c r="S228" s="10">
        <v>959</v>
      </c>
      <c r="T228" s="2"/>
      <c r="U228" s="10">
        <v>593</v>
      </c>
      <c r="V228" s="2"/>
      <c r="W228" s="10">
        <v>959</v>
      </c>
      <c r="X228" s="2"/>
      <c r="Y228" s="10">
        <v>0</v>
      </c>
      <c r="Z228" s="2"/>
      <c r="AA228" s="10">
        <v>0</v>
      </c>
      <c r="AB228" s="2"/>
      <c r="AC228" s="10">
        <v>0</v>
      </c>
      <c r="AD228" s="2"/>
      <c r="AE228" s="10">
        <v>0</v>
      </c>
      <c r="AF228" s="2"/>
      <c r="AG228" s="10">
        <f t="shared" si="7"/>
        <v>10000</v>
      </c>
    </row>
    <row r="229" spans="1:33" outlineLevel="2">
      <c r="A229" s="16"/>
      <c r="B229" s="16"/>
      <c r="C229" s="16"/>
      <c r="D229" s="16"/>
      <c r="E229" s="16"/>
      <c r="F229" s="16" t="s">
        <v>240</v>
      </c>
      <c r="G229" s="16"/>
      <c r="H229" s="16"/>
      <c r="I229" s="10">
        <v>0</v>
      </c>
      <c r="J229" s="2"/>
      <c r="K229" s="10">
        <v>0</v>
      </c>
      <c r="L229" s="10"/>
      <c r="M229" s="10">
        <v>2500</v>
      </c>
      <c r="N229" s="2"/>
      <c r="O229" s="10">
        <v>2500</v>
      </c>
      <c r="P229" s="2"/>
      <c r="Q229" s="10">
        <v>2500</v>
      </c>
      <c r="R229" s="2"/>
      <c r="S229" s="10">
        <v>2500</v>
      </c>
      <c r="T229" s="2"/>
      <c r="U229" s="10">
        <v>2500</v>
      </c>
      <c r="V229" s="2"/>
      <c r="W229" s="10">
        <v>12500</v>
      </c>
      <c r="X229" s="2"/>
      <c r="Y229" s="10">
        <v>0</v>
      </c>
      <c r="Z229" s="2"/>
      <c r="AA229" s="10">
        <v>0</v>
      </c>
      <c r="AB229" s="2"/>
      <c r="AC229" s="10">
        <v>0</v>
      </c>
      <c r="AD229" s="2"/>
      <c r="AE229" s="10">
        <v>0</v>
      </c>
      <c r="AF229" s="2"/>
      <c r="AG229" s="10">
        <f t="shared" si="7"/>
        <v>25000</v>
      </c>
    </row>
    <row r="230" spans="1:33" outlineLevel="2">
      <c r="A230" s="16"/>
      <c r="B230" s="16"/>
      <c r="C230" s="16"/>
      <c r="D230" s="16"/>
      <c r="E230" s="16"/>
      <c r="F230" s="16" t="s">
        <v>241</v>
      </c>
      <c r="G230" s="16"/>
      <c r="H230" s="16"/>
      <c r="I230" s="12">
        <v>0</v>
      </c>
      <c r="J230" s="2"/>
      <c r="K230" s="12">
        <v>0</v>
      </c>
      <c r="L230" s="12"/>
      <c r="M230" s="12">
        <v>0</v>
      </c>
      <c r="N230" s="2"/>
      <c r="O230" s="12">
        <v>0</v>
      </c>
      <c r="P230" s="2"/>
      <c r="Q230" s="12">
        <v>0</v>
      </c>
      <c r="R230" s="2"/>
      <c r="S230" s="12">
        <v>0</v>
      </c>
      <c r="T230" s="2"/>
      <c r="U230" s="12">
        <v>0</v>
      </c>
      <c r="V230" s="2"/>
      <c r="W230" s="12">
        <v>0</v>
      </c>
      <c r="X230" s="2"/>
      <c r="Y230" s="12">
        <v>0</v>
      </c>
      <c r="Z230" s="2"/>
      <c r="AA230" s="12">
        <v>0</v>
      </c>
      <c r="AB230" s="2"/>
      <c r="AC230" s="12">
        <v>0</v>
      </c>
      <c r="AD230" s="2"/>
      <c r="AE230" s="12">
        <v>22499</v>
      </c>
      <c r="AF230" s="2"/>
      <c r="AG230" s="12">
        <f t="shared" si="7"/>
        <v>22499</v>
      </c>
    </row>
    <row r="231" spans="1:33" ht="16.5" outlineLevel="1" thickBot="1">
      <c r="A231" s="16"/>
      <c r="B231" s="16"/>
      <c r="C231" s="16"/>
      <c r="D231" s="16"/>
      <c r="E231" s="22" t="s">
        <v>242</v>
      </c>
      <c r="F231" s="22"/>
      <c r="G231" s="22"/>
      <c r="H231" s="22"/>
      <c r="I231" s="23">
        <f>ROUND(SUM(I223:I230),5)</f>
        <v>2931</v>
      </c>
      <c r="J231" s="24"/>
      <c r="K231" s="23">
        <f>ROUND(SUM(K223:K230),5)</f>
        <v>1153</v>
      </c>
      <c r="L231" s="23"/>
      <c r="M231" s="23">
        <f>ROUND(SUM(M223:M230),5)</f>
        <v>4536</v>
      </c>
      <c r="N231" s="24"/>
      <c r="O231" s="23">
        <f>ROUND(SUM(O223:O230),5)</f>
        <v>12202</v>
      </c>
      <c r="P231" s="24"/>
      <c r="Q231" s="23">
        <f>ROUND(SUM(Q223:Q230),5)</f>
        <v>4525</v>
      </c>
      <c r="R231" s="24"/>
      <c r="S231" s="23">
        <f>ROUND(SUM(S223:S230),5)</f>
        <v>3545</v>
      </c>
      <c r="T231" s="24"/>
      <c r="U231" s="23">
        <f>ROUND(SUM(U223:U230),5)</f>
        <v>15765</v>
      </c>
      <c r="V231" s="24"/>
      <c r="W231" s="23">
        <f>ROUND(SUM(W223:W230),5)</f>
        <v>13529</v>
      </c>
      <c r="X231" s="24"/>
      <c r="Y231" s="23">
        <f>ROUND(SUM(Y223:Y230),5)</f>
        <v>8072</v>
      </c>
      <c r="Z231" s="24"/>
      <c r="AA231" s="23">
        <f>ROUND(SUM(AA223:AA230),5)</f>
        <v>82</v>
      </c>
      <c r="AB231" s="24"/>
      <c r="AC231" s="23">
        <f>ROUND(SUM(AC223:AC230),5)</f>
        <v>70</v>
      </c>
      <c r="AD231" s="24"/>
      <c r="AE231" s="23">
        <f>ROUND(SUM(AE223:AE230),5)</f>
        <v>35589</v>
      </c>
      <c r="AF231" s="24"/>
      <c r="AG231" s="23">
        <f t="shared" si="7"/>
        <v>101999</v>
      </c>
    </row>
    <row r="232" spans="1:33" ht="16.5" thickBot="1">
      <c r="A232" s="16"/>
      <c r="B232" s="19"/>
      <c r="C232" s="19"/>
      <c r="D232" s="19" t="s">
        <v>243</v>
      </c>
      <c r="E232" s="19"/>
      <c r="F232" s="19"/>
      <c r="G232" s="19"/>
      <c r="H232" s="19"/>
      <c r="I232" s="25">
        <f>ROUND(I49+I88+I119+I146+I162+I180+I196+I207+I222+I231,5)</f>
        <v>185964</v>
      </c>
      <c r="J232" s="26"/>
      <c r="K232" s="25">
        <f>ROUND(K49+K88+K119+K146+K162+K180+K196+K207+K222+K231,5)</f>
        <v>273333</v>
      </c>
      <c r="L232" s="25"/>
      <c r="M232" s="25">
        <f>ROUND(M49+M88+M119+M146+M162+M180+M196+M207+M222+M231,5)</f>
        <v>313938</v>
      </c>
      <c r="N232" s="26"/>
      <c r="O232" s="25">
        <f>ROUND(O49+O88+O119+O146+O162+O180+O196+O207+O222+O231,5)</f>
        <v>411292</v>
      </c>
      <c r="P232" s="26"/>
      <c r="Q232" s="25">
        <f>ROUND(Q49+Q88+Q119+Q146+Q162+Q180+Q196+Q207+Q222+Q231,5)</f>
        <v>323948</v>
      </c>
      <c r="R232" s="26"/>
      <c r="S232" s="25">
        <f>ROUND(S49+S88+S119+S146+S162+S180+S196+S207+S222+S231,5)</f>
        <v>251704</v>
      </c>
      <c r="T232" s="26"/>
      <c r="U232" s="25">
        <f>ROUND(U49+U88+U119+U146+U162+U180+U196+U207+U222+U231,5)</f>
        <v>205856</v>
      </c>
      <c r="V232" s="26"/>
      <c r="W232" s="25">
        <f>ROUND(W49+W88+W119+W146+W162+W180+W196+W207+W222+W231,5)</f>
        <v>235585</v>
      </c>
      <c r="X232" s="26"/>
      <c r="Y232" s="25">
        <f>ROUND(Y49+Y88+Y119+Y146+Y162+Y180+Y196+Y207+Y222+Y231,5)</f>
        <v>162046</v>
      </c>
      <c r="Z232" s="26"/>
      <c r="AA232" s="25">
        <f>ROUND(AA49+AA88+AA119+AA146+AA162+AA180+AA196+AA207+AA222+AA231,5)</f>
        <v>165138</v>
      </c>
      <c r="AB232" s="26"/>
      <c r="AC232" s="25">
        <f>ROUND(AC49+AC88+AC119+AC146+AC162+AC180+AC196+AC207+AC222+AC231,5)</f>
        <v>172471</v>
      </c>
      <c r="AD232" s="26"/>
      <c r="AE232" s="25">
        <f>ROUND(AE49+AE88+AE119+AE146+AE162+AE180+AE196+AE207+AE222+AE231,5)</f>
        <v>212725</v>
      </c>
      <c r="AF232" s="26"/>
      <c r="AG232" s="25">
        <f t="shared" si="7"/>
        <v>2914000</v>
      </c>
    </row>
    <row r="233" spans="1:33">
      <c r="A233" s="16"/>
      <c r="B233" s="19" t="s">
        <v>244</v>
      </c>
      <c r="C233" s="19"/>
      <c r="D233" s="19"/>
      <c r="E233" s="19"/>
      <c r="F233" s="19"/>
      <c r="G233" s="19"/>
      <c r="H233" s="19"/>
      <c r="I233" s="27">
        <f>ROUND(I3+I48-I232,5)</f>
        <v>-64687</v>
      </c>
      <c r="J233" s="26"/>
      <c r="K233" s="27">
        <f>ROUND(K3+K48-K232,5)</f>
        <v>156523</v>
      </c>
      <c r="L233" s="27"/>
      <c r="M233" s="27">
        <f>ROUND(M3+M48-M232,5)</f>
        <v>-19166</v>
      </c>
      <c r="N233" s="26"/>
      <c r="O233" s="27">
        <f>ROUND(O3+O48-O232,5)</f>
        <v>-74091</v>
      </c>
      <c r="P233" s="26"/>
      <c r="Q233" s="27">
        <f>ROUND(Q3+Q48-Q232,5)</f>
        <v>31054</v>
      </c>
      <c r="R233" s="26"/>
      <c r="S233" s="27">
        <f>ROUND(S3+S48-S232,5)</f>
        <v>-61519</v>
      </c>
      <c r="T233" s="26"/>
      <c r="U233" s="27">
        <f>ROUND(U3+U48-U232,5)</f>
        <v>284083</v>
      </c>
      <c r="V233" s="26"/>
      <c r="W233" s="27">
        <f>ROUND(W3+W48-W232,5)</f>
        <v>-115231</v>
      </c>
      <c r="X233" s="26"/>
      <c r="Y233" s="27">
        <f>ROUND(Y3+Y48-Y232,5)</f>
        <v>-45745</v>
      </c>
      <c r="Z233" s="26"/>
      <c r="AA233" s="27">
        <f>ROUND(AA3+AA48-AA232,5)</f>
        <v>-58889</v>
      </c>
      <c r="AB233" s="26"/>
      <c r="AC233" s="27">
        <f>ROUND(AC3+AC48-AC232,5)</f>
        <v>-53811</v>
      </c>
      <c r="AD233" s="26"/>
      <c r="AE233" s="27">
        <f>ROUND(AE3+AE48-AE232,5)</f>
        <v>21479</v>
      </c>
      <c r="AF233" s="26"/>
      <c r="AG233" s="27">
        <f t="shared" si="7"/>
        <v>0</v>
      </c>
    </row>
    <row r="234" spans="1:33" outlineLevel="1">
      <c r="A234" s="16"/>
      <c r="B234" s="16" t="s">
        <v>245</v>
      </c>
      <c r="C234" s="16"/>
      <c r="D234" s="16"/>
      <c r="E234" s="16"/>
      <c r="F234" s="16"/>
      <c r="G234" s="16"/>
      <c r="H234" s="16"/>
      <c r="I234" s="10"/>
      <c r="J234" s="2"/>
      <c r="K234" s="10"/>
      <c r="L234" s="10"/>
      <c r="M234" s="10"/>
      <c r="N234" s="2"/>
      <c r="O234" s="10"/>
      <c r="P234" s="2"/>
      <c r="Q234" s="10"/>
      <c r="R234" s="2"/>
      <c r="S234" s="10"/>
      <c r="T234" s="2"/>
      <c r="U234" s="10"/>
      <c r="V234" s="2"/>
      <c r="W234" s="10"/>
      <c r="X234" s="2"/>
      <c r="Y234" s="10"/>
      <c r="Z234" s="2"/>
      <c r="AA234" s="10"/>
      <c r="AB234" s="2"/>
      <c r="AC234" s="10"/>
      <c r="AD234" s="2"/>
      <c r="AE234" s="10"/>
      <c r="AF234" s="2"/>
      <c r="AG234" s="10"/>
    </row>
    <row r="235" spans="1:33" outlineLevel="2">
      <c r="A235" s="16"/>
      <c r="B235" s="16"/>
      <c r="C235" s="16" t="s">
        <v>246</v>
      </c>
      <c r="D235" s="16"/>
      <c r="E235" s="16"/>
      <c r="F235" s="16"/>
      <c r="G235" s="16"/>
      <c r="H235" s="16"/>
      <c r="I235" s="10"/>
      <c r="J235" s="2"/>
      <c r="K235" s="10"/>
      <c r="L235" s="10"/>
      <c r="M235" s="10"/>
      <c r="N235" s="2"/>
      <c r="O235" s="10"/>
      <c r="P235" s="2"/>
      <c r="Q235" s="10"/>
      <c r="R235" s="2"/>
      <c r="S235" s="10"/>
      <c r="T235" s="2"/>
      <c r="U235" s="10"/>
      <c r="V235" s="2"/>
      <c r="W235" s="10"/>
      <c r="X235" s="2"/>
      <c r="Y235" s="10"/>
      <c r="Z235" s="2"/>
      <c r="AA235" s="10"/>
      <c r="AB235" s="2"/>
      <c r="AC235" s="10"/>
      <c r="AD235" s="2"/>
      <c r="AE235" s="10"/>
      <c r="AF235" s="2"/>
      <c r="AG235" s="10"/>
    </row>
    <row r="236" spans="1:33" outlineLevel="3">
      <c r="A236" s="16"/>
      <c r="B236" s="16"/>
      <c r="C236" s="16"/>
      <c r="D236" s="16" t="s">
        <v>247</v>
      </c>
      <c r="E236" s="16"/>
      <c r="F236" s="16"/>
      <c r="G236" s="16"/>
      <c r="H236" s="16"/>
      <c r="I236" s="10"/>
      <c r="J236" s="2"/>
      <c r="K236" s="10"/>
      <c r="L236" s="10"/>
      <c r="M236" s="10"/>
      <c r="N236" s="2"/>
      <c r="O236" s="10"/>
      <c r="P236" s="2"/>
      <c r="Q236" s="10"/>
      <c r="R236" s="2"/>
      <c r="S236" s="10"/>
      <c r="T236" s="2"/>
      <c r="U236" s="10"/>
      <c r="V236" s="2"/>
      <c r="W236" s="10"/>
      <c r="X236" s="2"/>
      <c r="Y236" s="10"/>
      <c r="Z236" s="2"/>
      <c r="AA236" s="10"/>
      <c r="AB236" s="2"/>
      <c r="AC236" s="10"/>
      <c r="AD236" s="2"/>
      <c r="AE236" s="10"/>
      <c r="AF236" s="2"/>
      <c r="AG236" s="10"/>
    </row>
    <row r="237" spans="1:33" ht="16.5" outlineLevel="3" thickBot="1">
      <c r="A237" s="16"/>
      <c r="B237" s="16"/>
      <c r="C237" s="16"/>
      <c r="D237" s="16"/>
      <c r="E237" s="16" t="s">
        <v>248</v>
      </c>
      <c r="F237" s="16"/>
      <c r="G237" s="16"/>
      <c r="H237" s="16"/>
      <c r="I237" s="11">
        <v>0</v>
      </c>
      <c r="J237" s="2"/>
      <c r="K237" s="11">
        <v>0</v>
      </c>
      <c r="L237" s="11"/>
      <c r="M237" s="11">
        <v>0</v>
      </c>
      <c r="N237" s="2"/>
      <c r="O237" s="11">
        <v>0</v>
      </c>
      <c r="P237" s="2"/>
      <c r="Q237" s="11">
        <v>0</v>
      </c>
      <c r="R237" s="2"/>
      <c r="S237" s="11">
        <v>-26124</v>
      </c>
      <c r="T237" s="2"/>
      <c r="U237" s="11">
        <v>0</v>
      </c>
      <c r="V237" s="2"/>
      <c r="W237" s="11">
        <v>0</v>
      </c>
      <c r="X237" s="2"/>
      <c r="Y237" s="11">
        <v>0</v>
      </c>
      <c r="Z237" s="2"/>
      <c r="AA237" s="11">
        <v>0</v>
      </c>
      <c r="AB237" s="2"/>
      <c r="AC237" s="11">
        <v>0</v>
      </c>
      <c r="AD237" s="2"/>
      <c r="AE237" s="11">
        <v>-26124</v>
      </c>
      <c r="AF237" s="2"/>
      <c r="AG237" s="11">
        <f>ROUND(SUM(I237:AE237),5)</f>
        <v>-52248</v>
      </c>
    </row>
    <row r="238" spans="1:33" outlineLevel="2">
      <c r="A238" s="16"/>
      <c r="B238" s="16"/>
      <c r="C238" s="16"/>
      <c r="D238" s="16" t="s">
        <v>249</v>
      </c>
      <c r="E238" s="16"/>
      <c r="F238" s="16"/>
      <c r="G238" s="16"/>
      <c r="H238" s="16"/>
      <c r="I238" s="10">
        <f>ROUND(SUM(I236:I237),5)</f>
        <v>0</v>
      </c>
      <c r="J238" s="2"/>
      <c r="K238" s="10">
        <f>ROUND(SUM(K236:K237),5)</f>
        <v>0</v>
      </c>
      <c r="L238" s="10"/>
      <c r="M238" s="10">
        <f>ROUND(SUM(M236:M237),5)</f>
        <v>0</v>
      </c>
      <c r="N238" s="2"/>
      <c r="O238" s="10">
        <f>ROUND(SUM(O236:O237),5)</f>
        <v>0</v>
      </c>
      <c r="P238" s="2"/>
      <c r="Q238" s="10">
        <f>ROUND(SUM(Q236:Q237),5)</f>
        <v>0</v>
      </c>
      <c r="R238" s="2"/>
      <c r="S238" s="10">
        <f>ROUND(SUM(S236:S237),5)</f>
        <v>-26124</v>
      </c>
      <c r="T238" s="2"/>
      <c r="U238" s="10">
        <f>ROUND(SUM(U236:U237),5)</f>
        <v>0</v>
      </c>
      <c r="V238" s="2"/>
      <c r="W238" s="10">
        <f>ROUND(SUM(W236:W237),5)</f>
        <v>0</v>
      </c>
      <c r="X238" s="2"/>
      <c r="Y238" s="10">
        <f>ROUND(SUM(Y236:Y237),5)</f>
        <v>0</v>
      </c>
      <c r="Z238" s="2"/>
      <c r="AA238" s="10">
        <f>ROUND(SUM(AA236:AA237),5)</f>
        <v>0</v>
      </c>
      <c r="AB238" s="2"/>
      <c r="AC238" s="10">
        <f>ROUND(SUM(AC236:AC237),5)</f>
        <v>0</v>
      </c>
      <c r="AD238" s="2"/>
      <c r="AE238" s="10">
        <f>ROUND(SUM(AE236:AE237),5)</f>
        <v>-26124</v>
      </c>
      <c r="AF238" s="2"/>
      <c r="AG238" s="10">
        <f>ROUND(SUM(I238:AE238),5)</f>
        <v>-52248</v>
      </c>
    </row>
    <row r="239" spans="1:33" outlineLevel="3">
      <c r="A239" s="16"/>
      <c r="B239" s="16"/>
      <c r="C239" s="16"/>
      <c r="D239" s="16" t="s">
        <v>250</v>
      </c>
      <c r="E239" s="16"/>
      <c r="F239" s="16"/>
      <c r="G239" s="16"/>
      <c r="H239" s="16"/>
      <c r="I239" s="10"/>
      <c r="J239" s="2"/>
      <c r="K239" s="10"/>
      <c r="L239" s="10"/>
      <c r="M239" s="10"/>
      <c r="N239" s="2"/>
      <c r="O239" s="10"/>
      <c r="P239" s="2"/>
      <c r="Q239" s="10"/>
      <c r="R239" s="2"/>
      <c r="S239" s="10"/>
      <c r="T239" s="2"/>
      <c r="U239" s="10"/>
      <c r="V239" s="2"/>
      <c r="W239" s="10"/>
      <c r="X239" s="2"/>
      <c r="Y239" s="10"/>
      <c r="Z239" s="2"/>
      <c r="AA239" s="10"/>
      <c r="AB239" s="2"/>
      <c r="AC239" s="10"/>
      <c r="AD239" s="2"/>
      <c r="AE239" s="10"/>
      <c r="AF239" s="2"/>
      <c r="AG239" s="10"/>
    </row>
    <row r="240" spans="1:33" outlineLevel="3">
      <c r="A240" s="16"/>
      <c r="B240" s="16"/>
      <c r="C240" s="16"/>
      <c r="D240" s="16"/>
      <c r="E240" s="16" t="s">
        <v>251</v>
      </c>
      <c r="F240" s="16"/>
      <c r="G240" s="16"/>
      <c r="H240" s="16"/>
      <c r="I240" s="10">
        <v>0</v>
      </c>
      <c r="J240" s="2"/>
      <c r="K240" s="10">
        <v>0</v>
      </c>
      <c r="L240" s="10"/>
      <c r="M240" s="10">
        <v>0</v>
      </c>
      <c r="N240" s="2"/>
      <c r="O240" s="10">
        <v>20000</v>
      </c>
      <c r="P240" s="2"/>
      <c r="Q240" s="10">
        <v>0</v>
      </c>
      <c r="R240" s="2"/>
      <c r="S240" s="10">
        <v>0</v>
      </c>
      <c r="T240" s="2"/>
      <c r="U240" s="10">
        <v>0</v>
      </c>
      <c r="V240" s="2"/>
      <c r="W240" s="10">
        <v>0</v>
      </c>
      <c r="X240" s="2"/>
      <c r="Y240" s="10">
        <v>0</v>
      </c>
      <c r="Z240" s="2"/>
      <c r="AA240" s="10">
        <v>0</v>
      </c>
      <c r="AB240" s="2"/>
      <c r="AC240" s="10">
        <v>0</v>
      </c>
      <c r="AD240" s="2"/>
      <c r="AE240" s="10">
        <v>0</v>
      </c>
      <c r="AF240" s="2"/>
      <c r="AG240" s="10">
        <f>ROUND(SUM(I240:AE240),5)</f>
        <v>20000</v>
      </c>
    </row>
    <row r="241" spans="1:33" ht="16.5" outlineLevel="3" thickBot="1">
      <c r="A241" s="16"/>
      <c r="B241" s="16"/>
      <c r="C241" s="16"/>
      <c r="D241" s="16"/>
      <c r="E241" s="16" t="s">
        <v>252</v>
      </c>
      <c r="F241" s="16"/>
      <c r="G241" s="16"/>
      <c r="H241" s="16"/>
      <c r="I241" s="12">
        <v>0</v>
      </c>
      <c r="J241" s="2"/>
      <c r="K241" s="12">
        <v>0</v>
      </c>
      <c r="L241" s="12"/>
      <c r="M241" s="12">
        <v>0</v>
      </c>
      <c r="N241" s="2"/>
      <c r="O241" s="12">
        <v>-20000</v>
      </c>
      <c r="P241" s="2"/>
      <c r="Q241" s="12">
        <v>0</v>
      </c>
      <c r="R241" s="2"/>
      <c r="S241" s="12">
        <v>0</v>
      </c>
      <c r="T241" s="2"/>
      <c r="U241" s="12">
        <v>0</v>
      </c>
      <c r="V241" s="2"/>
      <c r="W241" s="12">
        <v>0</v>
      </c>
      <c r="X241" s="2"/>
      <c r="Y241" s="12">
        <v>0</v>
      </c>
      <c r="Z241" s="2"/>
      <c r="AA241" s="12">
        <v>0</v>
      </c>
      <c r="AB241" s="2"/>
      <c r="AC241" s="12">
        <v>0</v>
      </c>
      <c r="AD241" s="2"/>
      <c r="AE241" s="12">
        <v>0</v>
      </c>
      <c r="AF241" s="2"/>
      <c r="AG241" s="12">
        <f>ROUND(SUM(I241:AE241),5)</f>
        <v>-20000</v>
      </c>
    </row>
    <row r="242" spans="1:33" ht="16.5" outlineLevel="2" thickBot="1">
      <c r="A242" s="16"/>
      <c r="B242" s="16"/>
      <c r="C242" s="16"/>
      <c r="D242" s="16" t="s">
        <v>253</v>
      </c>
      <c r="E242" s="16"/>
      <c r="F242" s="16"/>
      <c r="G242" s="16"/>
      <c r="H242" s="16"/>
      <c r="I242" s="13">
        <f>ROUND(SUM(I239:I241),5)</f>
        <v>0</v>
      </c>
      <c r="J242" s="2"/>
      <c r="K242" s="13">
        <f>ROUND(SUM(K239:K241),5)</f>
        <v>0</v>
      </c>
      <c r="L242" s="13"/>
      <c r="M242" s="13">
        <f>ROUND(SUM(M239:M241),5)</f>
        <v>0</v>
      </c>
      <c r="N242" s="2"/>
      <c r="O242" s="13">
        <f>ROUND(SUM(O239:O241),5)</f>
        <v>0</v>
      </c>
      <c r="P242" s="2"/>
      <c r="Q242" s="13">
        <f>ROUND(SUM(Q239:Q241),5)</f>
        <v>0</v>
      </c>
      <c r="R242" s="2"/>
      <c r="S242" s="13">
        <f>ROUND(SUM(S239:S241),5)</f>
        <v>0</v>
      </c>
      <c r="T242" s="2"/>
      <c r="U242" s="13">
        <f>ROUND(SUM(U239:U241),5)</f>
        <v>0</v>
      </c>
      <c r="V242" s="2"/>
      <c r="W242" s="13">
        <f>ROUND(SUM(W239:W241),5)</f>
        <v>0</v>
      </c>
      <c r="X242" s="2"/>
      <c r="Y242" s="13">
        <f>ROUND(SUM(Y239:Y241),5)</f>
        <v>0</v>
      </c>
      <c r="Z242" s="2"/>
      <c r="AA242" s="13">
        <f>ROUND(SUM(AA239:AA241),5)</f>
        <v>0</v>
      </c>
      <c r="AB242" s="2"/>
      <c r="AC242" s="13">
        <f>ROUND(SUM(AC239:AC241),5)</f>
        <v>0</v>
      </c>
      <c r="AD242" s="2"/>
      <c r="AE242" s="13">
        <f>ROUND(SUM(AE239:AE241),5)</f>
        <v>0</v>
      </c>
      <c r="AF242" s="2"/>
      <c r="AG242" s="13">
        <f>ROUND(SUM(I242:AE242),5)</f>
        <v>0</v>
      </c>
    </row>
    <row r="243" spans="1:33" outlineLevel="1">
      <c r="A243" s="16"/>
      <c r="B243" s="16"/>
      <c r="C243" s="16" t="s">
        <v>254</v>
      </c>
      <c r="D243" s="16"/>
      <c r="E243" s="16"/>
      <c r="F243" s="16"/>
      <c r="G243" s="16"/>
      <c r="H243" s="16"/>
      <c r="I243" s="10">
        <f>ROUND(I235+I238+I242,5)</f>
        <v>0</v>
      </c>
      <c r="J243" s="2"/>
      <c r="K243" s="10">
        <f>ROUND(K235+K238+K242,5)</f>
        <v>0</v>
      </c>
      <c r="L243" s="10"/>
      <c r="M243" s="10">
        <f>ROUND(M235+M238+M242,5)</f>
        <v>0</v>
      </c>
      <c r="N243" s="2"/>
      <c r="O243" s="10">
        <f>ROUND(O235+O238+O242,5)</f>
        <v>0</v>
      </c>
      <c r="P243" s="2"/>
      <c r="Q243" s="10">
        <f>ROUND(Q235+Q238+Q242,5)</f>
        <v>0</v>
      </c>
      <c r="R243" s="2"/>
      <c r="S243" s="10">
        <f>ROUND(S235+S238+S242,5)</f>
        <v>-26124</v>
      </c>
      <c r="T243" s="2"/>
      <c r="U243" s="10">
        <f>ROUND(U235+U238+U242,5)</f>
        <v>0</v>
      </c>
      <c r="V243" s="2"/>
      <c r="W243" s="10">
        <f>ROUND(W235+W238+W242,5)</f>
        <v>0</v>
      </c>
      <c r="X243" s="2"/>
      <c r="Y243" s="10">
        <f>ROUND(Y235+Y238+Y242,5)</f>
        <v>0</v>
      </c>
      <c r="Z243" s="2"/>
      <c r="AA243" s="10">
        <f>ROUND(AA235+AA238+AA242,5)</f>
        <v>0</v>
      </c>
      <c r="AB243" s="2"/>
      <c r="AC243" s="10">
        <f>ROUND(AC235+AC238+AC242,5)</f>
        <v>0</v>
      </c>
      <c r="AD243" s="2"/>
      <c r="AE243" s="10">
        <f>ROUND(AE235+AE238+AE242,5)</f>
        <v>-26124</v>
      </c>
      <c r="AF243" s="2"/>
      <c r="AG243" s="10">
        <f>ROUND(SUM(I243:AE243),5)</f>
        <v>-52248</v>
      </c>
    </row>
    <row r="244" spans="1:33" outlineLevel="2">
      <c r="A244" s="16"/>
      <c r="B244" s="16"/>
      <c r="C244" s="16" t="s">
        <v>255</v>
      </c>
      <c r="D244" s="16"/>
      <c r="E244" s="16"/>
      <c r="F244" s="16"/>
      <c r="G244" s="16"/>
      <c r="H244" s="16"/>
      <c r="I244" s="10"/>
      <c r="J244" s="2"/>
      <c r="K244" s="10"/>
      <c r="L244" s="10"/>
      <c r="M244" s="10"/>
      <c r="N244" s="2"/>
      <c r="O244" s="10"/>
      <c r="P244" s="2"/>
      <c r="Q244" s="10"/>
      <c r="R244" s="2"/>
      <c r="S244" s="10"/>
      <c r="T244" s="2"/>
      <c r="U244" s="10"/>
      <c r="V244" s="2"/>
      <c r="W244" s="10"/>
      <c r="X244" s="2"/>
      <c r="Y244" s="10"/>
      <c r="Z244" s="2"/>
      <c r="AA244" s="10"/>
      <c r="AB244" s="2"/>
      <c r="AC244" s="10"/>
      <c r="AD244" s="2"/>
      <c r="AE244" s="10"/>
      <c r="AF244" s="2"/>
      <c r="AG244" s="10"/>
    </row>
    <row r="245" spans="1:33" outlineLevel="3">
      <c r="A245" s="16"/>
      <c r="B245" s="16"/>
      <c r="C245" s="16"/>
      <c r="D245" s="16" t="s">
        <v>256</v>
      </c>
      <c r="E245" s="16"/>
      <c r="F245" s="16"/>
      <c r="G245" s="16"/>
      <c r="H245" s="16"/>
      <c r="I245" s="10"/>
      <c r="J245" s="2"/>
      <c r="K245" s="10"/>
      <c r="L245" s="10"/>
      <c r="M245" s="10"/>
      <c r="N245" s="2"/>
      <c r="O245" s="10"/>
      <c r="P245" s="2"/>
      <c r="Q245" s="10"/>
      <c r="R245" s="2"/>
      <c r="S245" s="10"/>
      <c r="T245" s="2"/>
      <c r="U245" s="10"/>
      <c r="V245" s="2"/>
      <c r="W245" s="10"/>
      <c r="X245" s="2"/>
      <c r="Y245" s="10"/>
      <c r="Z245" s="2"/>
      <c r="AA245" s="10"/>
      <c r="AB245" s="2"/>
      <c r="AC245" s="10"/>
      <c r="AD245" s="2"/>
      <c r="AE245" s="10"/>
      <c r="AF245" s="2"/>
      <c r="AG245" s="10"/>
    </row>
    <row r="246" spans="1:33" outlineLevel="3">
      <c r="A246" s="16"/>
      <c r="B246" s="16"/>
      <c r="C246" s="16"/>
      <c r="D246" s="16"/>
      <c r="E246" s="16" t="s">
        <v>257</v>
      </c>
      <c r="F246" s="16"/>
      <c r="G246" s="16"/>
      <c r="H246" s="16"/>
      <c r="I246" s="10">
        <v>0</v>
      </c>
      <c r="J246" s="2"/>
      <c r="K246" s="10">
        <v>3202</v>
      </c>
      <c r="L246" s="10"/>
      <c r="M246" s="10">
        <v>0</v>
      </c>
      <c r="N246" s="2"/>
      <c r="O246" s="10">
        <v>5774</v>
      </c>
      <c r="P246" s="2"/>
      <c r="Q246" s="10">
        <v>16823</v>
      </c>
      <c r="R246" s="2"/>
      <c r="S246" s="10">
        <v>3456</v>
      </c>
      <c r="T246" s="2"/>
      <c r="U246" s="10">
        <v>0</v>
      </c>
      <c r="V246" s="2"/>
      <c r="W246" s="10">
        <v>0</v>
      </c>
      <c r="X246" s="2"/>
      <c r="Y246" s="10">
        <v>9139</v>
      </c>
      <c r="Z246" s="2"/>
      <c r="AA246" s="10">
        <v>0</v>
      </c>
      <c r="AB246" s="2"/>
      <c r="AC246" s="10">
        <v>11606</v>
      </c>
      <c r="AD246" s="2"/>
      <c r="AE246" s="10">
        <v>0</v>
      </c>
      <c r="AF246" s="2"/>
      <c r="AG246" s="10">
        <f t="shared" ref="AG246:AG256" si="8">ROUND(SUM(I246:AE246),5)</f>
        <v>50000</v>
      </c>
    </row>
    <row r="247" spans="1:33" outlineLevel="3">
      <c r="A247" s="16"/>
      <c r="B247" s="16"/>
      <c r="C247" s="16"/>
      <c r="D247" s="16"/>
      <c r="E247" s="16" t="s">
        <v>258</v>
      </c>
      <c r="F247" s="16"/>
      <c r="G247" s="16"/>
      <c r="H247" s="16"/>
      <c r="I247" s="10">
        <v>-5000</v>
      </c>
      <c r="J247" s="2"/>
      <c r="K247" s="10">
        <v>-5000</v>
      </c>
      <c r="L247" s="10"/>
      <c r="M247" s="10">
        <v>-5000</v>
      </c>
      <c r="N247" s="2"/>
      <c r="O247" s="10">
        <v>-5000</v>
      </c>
      <c r="P247" s="2"/>
      <c r="Q247" s="10">
        <v>-5000</v>
      </c>
      <c r="R247" s="2"/>
      <c r="S247" s="10">
        <v>-5000</v>
      </c>
      <c r="T247" s="2"/>
      <c r="U247" s="10">
        <v>-5000</v>
      </c>
      <c r="V247" s="2"/>
      <c r="W247" s="10">
        <v>-5000</v>
      </c>
      <c r="X247" s="2"/>
      <c r="Y247" s="10">
        <v>-5000</v>
      </c>
      <c r="Z247" s="2"/>
      <c r="AA247" s="10">
        <v>-5000</v>
      </c>
      <c r="AB247" s="2"/>
      <c r="AC247" s="10">
        <v>-5000</v>
      </c>
      <c r="AD247" s="2"/>
      <c r="AE247" s="10">
        <v>-42500</v>
      </c>
      <c r="AF247" s="2"/>
      <c r="AG247" s="10">
        <f t="shared" si="8"/>
        <v>-97500</v>
      </c>
    </row>
    <row r="248" spans="1:33" ht="16.5" outlineLevel="3" thickBot="1">
      <c r="A248" s="16"/>
      <c r="B248" s="16"/>
      <c r="C248" s="16"/>
      <c r="D248" s="16"/>
      <c r="E248" s="16" t="s">
        <v>259</v>
      </c>
      <c r="F248" s="16"/>
      <c r="G248" s="16"/>
      <c r="H248" s="16"/>
      <c r="I248" s="11">
        <v>20000</v>
      </c>
      <c r="J248" s="2"/>
      <c r="K248" s="11">
        <v>20000</v>
      </c>
      <c r="L248" s="11"/>
      <c r="M248" s="11">
        <v>20000</v>
      </c>
      <c r="N248" s="2"/>
      <c r="O248" s="11">
        <v>20000</v>
      </c>
      <c r="P248" s="2"/>
      <c r="Q248" s="11">
        <v>20000</v>
      </c>
      <c r="R248" s="2"/>
      <c r="S248" s="11">
        <v>20000</v>
      </c>
      <c r="T248" s="2"/>
      <c r="U248" s="11">
        <v>21000</v>
      </c>
      <c r="V248" s="2"/>
      <c r="W248" s="11">
        <v>21000</v>
      </c>
      <c r="X248" s="2"/>
      <c r="Y248" s="11">
        <v>22000</v>
      </c>
      <c r="Z248" s="2"/>
      <c r="AA248" s="11">
        <v>22000</v>
      </c>
      <c r="AB248" s="2"/>
      <c r="AC248" s="11">
        <v>22000</v>
      </c>
      <c r="AD248" s="2"/>
      <c r="AE248" s="11">
        <v>22000</v>
      </c>
      <c r="AF248" s="2"/>
      <c r="AG248" s="11">
        <f t="shared" si="8"/>
        <v>250000</v>
      </c>
    </row>
    <row r="249" spans="1:33" outlineLevel="2">
      <c r="A249" s="16"/>
      <c r="B249" s="16"/>
      <c r="C249" s="16"/>
      <c r="D249" s="16" t="s">
        <v>260</v>
      </c>
      <c r="E249" s="16"/>
      <c r="F249" s="16"/>
      <c r="G249" s="16"/>
      <c r="H249" s="16"/>
      <c r="I249" s="10">
        <f>ROUND(SUM(I245:I248),5)</f>
        <v>15000</v>
      </c>
      <c r="J249" s="2"/>
      <c r="K249" s="10">
        <f>ROUND(SUM(K245:K248),5)</f>
        <v>18202</v>
      </c>
      <c r="L249" s="10"/>
      <c r="M249" s="10">
        <f>ROUND(SUM(M245:M248),5)</f>
        <v>15000</v>
      </c>
      <c r="N249" s="2"/>
      <c r="O249" s="10">
        <f>ROUND(SUM(O245:O248),5)</f>
        <v>20774</v>
      </c>
      <c r="P249" s="2"/>
      <c r="Q249" s="10">
        <f>ROUND(SUM(Q245:Q248),5)</f>
        <v>31823</v>
      </c>
      <c r="R249" s="2"/>
      <c r="S249" s="10">
        <f>ROUND(SUM(S245:S248),5)</f>
        <v>18456</v>
      </c>
      <c r="T249" s="2"/>
      <c r="U249" s="10">
        <f>ROUND(SUM(U245:U248),5)</f>
        <v>16000</v>
      </c>
      <c r="V249" s="2"/>
      <c r="W249" s="10">
        <f>ROUND(SUM(W245:W248),5)</f>
        <v>16000</v>
      </c>
      <c r="X249" s="2"/>
      <c r="Y249" s="10">
        <f>ROUND(SUM(Y245:Y248),5)</f>
        <v>26139</v>
      </c>
      <c r="Z249" s="2"/>
      <c r="AA249" s="10">
        <f>ROUND(SUM(AA245:AA248),5)</f>
        <v>17000</v>
      </c>
      <c r="AB249" s="2"/>
      <c r="AC249" s="10">
        <f>ROUND(SUM(AC245:AC248),5)</f>
        <v>28606</v>
      </c>
      <c r="AD249" s="2"/>
      <c r="AE249" s="10">
        <f>ROUND(SUM(AE245:AE248),5)</f>
        <v>-20500</v>
      </c>
      <c r="AF249" s="2"/>
      <c r="AG249" s="10">
        <f t="shared" si="8"/>
        <v>202500</v>
      </c>
    </row>
    <row r="250" spans="1:33" outlineLevel="2">
      <c r="A250" s="16"/>
      <c r="B250" s="16"/>
      <c r="C250" s="16"/>
      <c r="D250" s="16" t="s">
        <v>261</v>
      </c>
      <c r="E250" s="16"/>
      <c r="F250" s="16"/>
      <c r="G250" s="16"/>
      <c r="H250" s="16"/>
      <c r="I250" s="10">
        <v>1207</v>
      </c>
      <c r="J250" s="2"/>
      <c r="K250" s="10">
        <v>3707</v>
      </c>
      <c r="L250" s="10"/>
      <c r="M250" s="10">
        <v>3145</v>
      </c>
      <c r="N250" s="2"/>
      <c r="O250" s="10">
        <v>2386</v>
      </c>
      <c r="P250" s="2"/>
      <c r="Q250" s="10">
        <v>1679</v>
      </c>
      <c r="R250" s="2"/>
      <c r="S250" s="10">
        <v>1351</v>
      </c>
      <c r="T250" s="2"/>
      <c r="U250" s="10">
        <v>1064</v>
      </c>
      <c r="V250" s="2"/>
      <c r="W250" s="10">
        <v>1587</v>
      </c>
      <c r="X250" s="2"/>
      <c r="Y250" s="10">
        <v>1960</v>
      </c>
      <c r="Z250" s="2"/>
      <c r="AA250" s="10">
        <v>2883</v>
      </c>
      <c r="AB250" s="2"/>
      <c r="AC250" s="10">
        <v>798</v>
      </c>
      <c r="AD250" s="2"/>
      <c r="AE250" s="10">
        <v>1955</v>
      </c>
      <c r="AF250" s="2"/>
      <c r="AG250" s="10">
        <f t="shared" si="8"/>
        <v>23722</v>
      </c>
    </row>
    <row r="251" spans="1:33" outlineLevel="2">
      <c r="A251" s="16"/>
      <c r="B251" s="16"/>
      <c r="C251" s="16"/>
      <c r="D251" s="16" t="s">
        <v>262</v>
      </c>
      <c r="E251" s="16"/>
      <c r="F251" s="16"/>
      <c r="G251" s="16"/>
      <c r="H251" s="16"/>
      <c r="I251" s="10">
        <v>-1336</v>
      </c>
      <c r="J251" s="2"/>
      <c r="K251" s="10">
        <v>-4106</v>
      </c>
      <c r="L251" s="10"/>
      <c r="M251" s="10">
        <v>-3483</v>
      </c>
      <c r="N251" s="2"/>
      <c r="O251" s="10">
        <v>-2643</v>
      </c>
      <c r="P251" s="2"/>
      <c r="Q251" s="10">
        <v>-1860</v>
      </c>
      <c r="R251" s="2"/>
      <c r="S251" s="10">
        <v>-1496</v>
      </c>
      <c r="T251" s="2"/>
      <c r="U251" s="10">
        <v>-1179</v>
      </c>
      <c r="V251" s="2"/>
      <c r="W251" s="10">
        <v>-1757</v>
      </c>
      <c r="X251" s="2"/>
      <c r="Y251" s="10">
        <v>-2171</v>
      </c>
      <c r="Z251" s="2"/>
      <c r="AA251" s="10">
        <v>-3193</v>
      </c>
      <c r="AB251" s="2"/>
      <c r="AC251" s="10">
        <v>-884</v>
      </c>
      <c r="AD251" s="2"/>
      <c r="AE251" s="10">
        <v>-2208</v>
      </c>
      <c r="AF251" s="2"/>
      <c r="AG251" s="10">
        <f t="shared" si="8"/>
        <v>-26316</v>
      </c>
    </row>
    <row r="252" spans="1:33" outlineLevel="2">
      <c r="A252" s="16"/>
      <c r="B252" s="16"/>
      <c r="C252" s="16"/>
      <c r="D252" s="16" t="s">
        <v>263</v>
      </c>
      <c r="E252" s="16"/>
      <c r="F252" s="16"/>
      <c r="G252" s="16"/>
      <c r="H252" s="16"/>
      <c r="I252" s="10">
        <v>-2509</v>
      </c>
      <c r="J252" s="2"/>
      <c r="K252" s="10">
        <v>-4058</v>
      </c>
      <c r="L252" s="10"/>
      <c r="M252" s="10">
        <v>-1090</v>
      </c>
      <c r="N252" s="2"/>
      <c r="O252" s="10">
        <v>-749</v>
      </c>
      <c r="P252" s="2"/>
      <c r="Q252" s="10">
        <v>-1378</v>
      </c>
      <c r="R252" s="2"/>
      <c r="S252" s="10">
        <v>-2246</v>
      </c>
      <c r="T252" s="2"/>
      <c r="U252" s="10">
        <v>-6599</v>
      </c>
      <c r="V252" s="2"/>
      <c r="W252" s="10">
        <v>-4603</v>
      </c>
      <c r="X252" s="2"/>
      <c r="Y252" s="10">
        <v>-2486</v>
      </c>
      <c r="Z252" s="2"/>
      <c r="AA252" s="10">
        <v>-3744</v>
      </c>
      <c r="AB252" s="2"/>
      <c r="AC252" s="10">
        <v>-2154</v>
      </c>
      <c r="AD252" s="2"/>
      <c r="AE252" s="10">
        <v>-1384</v>
      </c>
      <c r="AF252" s="2"/>
      <c r="AG252" s="10">
        <f t="shared" si="8"/>
        <v>-33000</v>
      </c>
    </row>
    <row r="253" spans="1:33" ht="16.5" outlineLevel="2" thickBot="1">
      <c r="A253" s="16"/>
      <c r="B253" s="16"/>
      <c r="C253" s="16"/>
      <c r="D253" s="16" t="s">
        <v>264</v>
      </c>
      <c r="E253" s="16"/>
      <c r="F253" s="16"/>
      <c r="G253" s="16"/>
      <c r="H253" s="16"/>
      <c r="I253" s="12">
        <v>31</v>
      </c>
      <c r="J253" s="2"/>
      <c r="K253" s="12">
        <v>347</v>
      </c>
      <c r="L253" s="12"/>
      <c r="M253" s="12">
        <v>112</v>
      </c>
      <c r="N253" s="2"/>
      <c r="O253" s="12">
        <v>141</v>
      </c>
      <c r="P253" s="2"/>
      <c r="Q253" s="12">
        <v>122</v>
      </c>
      <c r="R253" s="2"/>
      <c r="S253" s="12">
        <v>32</v>
      </c>
      <c r="T253" s="2"/>
      <c r="U253" s="12">
        <v>0</v>
      </c>
      <c r="V253" s="2"/>
      <c r="W253" s="12">
        <v>0</v>
      </c>
      <c r="X253" s="2"/>
      <c r="Y253" s="12">
        <v>0</v>
      </c>
      <c r="Z253" s="2"/>
      <c r="AA253" s="12">
        <v>0</v>
      </c>
      <c r="AB253" s="2"/>
      <c r="AC253" s="12">
        <v>0</v>
      </c>
      <c r="AD253" s="2"/>
      <c r="AE253" s="12">
        <v>0</v>
      </c>
      <c r="AF253" s="2"/>
      <c r="AG253" s="12">
        <f t="shared" si="8"/>
        <v>785</v>
      </c>
    </row>
    <row r="254" spans="1:33" ht="16.5" outlineLevel="1" thickBot="1">
      <c r="A254" s="16"/>
      <c r="B254" s="16"/>
      <c r="C254" s="16" t="s">
        <v>265</v>
      </c>
      <c r="D254" s="16"/>
      <c r="E254" s="16"/>
      <c r="F254" s="16"/>
      <c r="G254" s="16"/>
      <c r="H254" s="16"/>
      <c r="I254" s="14">
        <f>ROUND(I244+SUM(I249:I253),5)</f>
        <v>12393</v>
      </c>
      <c r="J254" s="2"/>
      <c r="K254" s="14">
        <f>ROUND(K244+SUM(K249:K253),5)</f>
        <v>14092</v>
      </c>
      <c r="L254" s="14"/>
      <c r="M254" s="14">
        <f>ROUND(M244+SUM(M249:M253),5)</f>
        <v>13684</v>
      </c>
      <c r="N254" s="2"/>
      <c r="O254" s="14">
        <f>ROUND(O244+SUM(O249:O253),5)</f>
        <v>19909</v>
      </c>
      <c r="P254" s="2"/>
      <c r="Q254" s="14">
        <f>ROUND(Q244+SUM(Q249:Q253),5)</f>
        <v>30386</v>
      </c>
      <c r="R254" s="2"/>
      <c r="S254" s="14">
        <f>ROUND(S244+SUM(S249:S253),5)</f>
        <v>16097</v>
      </c>
      <c r="T254" s="2"/>
      <c r="U254" s="14">
        <f>ROUND(U244+SUM(U249:U253),5)</f>
        <v>9286</v>
      </c>
      <c r="V254" s="2"/>
      <c r="W254" s="14">
        <f>ROUND(W244+SUM(W249:W253),5)</f>
        <v>11227</v>
      </c>
      <c r="X254" s="2"/>
      <c r="Y254" s="14">
        <f>ROUND(Y244+SUM(Y249:Y253),5)</f>
        <v>23442</v>
      </c>
      <c r="Z254" s="2"/>
      <c r="AA254" s="14">
        <f>ROUND(AA244+SUM(AA249:AA253),5)</f>
        <v>12946</v>
      </c>
      <c r="AB254" s="2"/>
      <c r="AC254" s="14">
        <f>ROUND(AC244+SUM(AC249:AC253),5)</f>
        <v>26366</v>
      </c>
      <c r="AD254" s="2"/>
      <c r="AE254" s="14">
        <f>ROUND(AE244+SUM(AE249:AE253),5)</f>
        <v>-22137</v>
      </c>
      <c r="AF254" s="2"/>
      <c r="AG254" s="14">
        <f t="shared" si="8"/>
        <v>167691</v>
      </c>
    </row>
    <row r="255" spans="1:33" ht="16.5" thickBot="1">
      <c r="A255" s="16"/>
      <c r="B255" s="19" t="s">
        <v>266</v>
      </c>
      <c r="C255" s="19"/>
      <c r="D255" s="19"/>
      <c r="E255" s="19"/>
      <c r="F255" s="19"/>
      <c r="G255" s="19"/>
      <c r="H255" s="19"/>
      <c r="I255" s="29">
        <f>ROUND(I234+I243-I254,5)</f>
        <v>-12393</v>
      </c>
      <c r="J255" s="26"/>
      <c r="K255" s="29">
        <f>ROUND(K234+K243-K254,5)</f>
        <v>-14092</v>
      </c>
      <c r="L255" s="29"/>
      <c r="M255" s="29">
        <f>ROUND(M234+M243-M254,5)</f>
        <v>-13684</v>
      </c>
      <c r="N255" s="26"/>
      <c r="O255" s="29">
        <f>ROUND(O234+O243-O254,5)</f>
        <v>-19909</v>
      </c>
      <c r="P255" s="26"/>
      <c r="Q255" s="29">
        <f>ROUND(Q234+Q243-Q254,5)</f>
        <v>-30386</v>
      </c>
      <c r="R255" s="26"/>
      <c r="S255" s="29">
        <f>ROUND(S234+S243-S254,5)</f>
        <v>-42221</v>
      </c>
      <c r="T255" s="26"/>
      <c r="U255" s="29">
        <f>ROUND(U234+U243-U254,5)</f>
        <v>-9286</v>
      </c>
      <c r="V255" s="26"/>
      <c r="W255" s="29">
        <f>ROUND(W234+W243-W254,5)</f>
        <v>-11227</v>
      </c>
      <c r="X255" s="26"/>
      <c r="Y255" s="29">
        <f>ROUND(Y234+Y243-Y254,5)</f>
        <v>-23442</v>
      </c>
      <c r="Z255" s="26"/>
      <c r="AA255" s="29">
        <f>ROUND(AA234+AA243-AA254,5)</f>
        <v>-12946</v>
      </c>
      <c r="AB255" s="26"/>
      <c r="AC255" s="29">
        <f>ROUND(AC234+AC243-AC254,5)</f>
        <v>-26366</v>
      </c>
      <c r="AD255" s="26"/>
      <c r="AE255" s="29">
        <f>ROUND(AE234+AE243-AE254,5)</f>
        <v>-3987</v>
      </c>
      <c r="AF255" s="26"/>
      <c r="AG255" s="29">
        <f t="shared" si="8"/>
        <v>-219939</v>
      </c>
    </row>
    <row r="256" spans="1:33" s="3" customFormat="1" ht="16.5" thickBot="1">
      <c r="A256" s="16"/>
      <c r="B256" s="19" t="s">
        <v>267</v>
      </c>
      <c r="C256" s="19"/>
      <c r="D256" s="19"/>
      <c r="E256" s="19"/>
      <c r="F256" s="19"/>
      <c r="G256" s="19"/>
      <c r="H256" s="19"/>
      <c r="I256" s="28">
        <f>ROUND(I233+I255,5)</f>
        <v>-77080</v>
      </c>
      <c r="J256" s="26"/>
      <c r="K256" s="28">
        <f>ROUND(K233+K255,5)</f>
        <v>142431</v>
      </c>
      <c r="L256" s="28"/>
      <c r="M256" s="28">
        <f>ROUND(M233+M255,5)</f>
        <v>-32850</v>
      </c>
      <c r="N256" s="26"/>
      <c r="O256" s="28">
        <f>ROUND(O233+O255,5)</f>
        <v>-94000</v>
      </c>
      <c r="P256" s="26"/>
      <c r="Q256" s="28">
        <f>ROUND(Q233+Q255,5)</f>
        <v>668</v>
      </c>
      <c r="R256" s="26"/>
      <c r="S256" s="28">
        <f>ROUND(S233+S255,5)</f>
        <v>-103740</v>
      </c>
      <c r="T256" s="26"/>
      <c r="U256" s="28">
        <f>ROUND(U233+U255,5)</f>
        <v>274797</v>
      </c>
      <c r="V256" s="26"/>
      <c r="W256" s="28">
        <f>ROUND(W233+W255,5)</f>
        <v>-126458</v>
      </c>
      <c r="X256" s="26"/>
      <c r="Y256" s="28">
        <f>ROUND(Y233+Y255,5)</f>
        <v>-69187</v>
      </c>
      <c r="Z256" s="26"/>
      <c r="AA256" s="28">
        <f>ROUND(AA233+AA255,5)</f>
        <v>-71835</v>
      </c>
      <c r="AB256" s="26"/>
      <c r="AC256" s="28">
        <f>ROUND(AC233+AC255,5)</f>
        <v>-80177</v>
      </c>
      <c r="AD256" s="26"/>
      <c r="AE256" s="28">
        <f>ROUND(AE233+AE255,5)</f>
        <v>17492</v>
      </c>
      <c r="AF256" s="26"/>
      <c r="AG256" s="28">
        <f t="shared" si="8"/>
        <v>-219939</v>
      </c>
    </row>
    <row r="257" ht="16.5" thickTop="1"/>
  </sheetData>
  <pageMargins left="0.1" right="0.1" top="0.8" bottom="0.35499999999999998" header="0.1" footer="0.15"/>
  <pageSetup scale="65" fitToHeight="0" orientation="landscape" r:id="rId1"/>
  <headerFooter>
    <oddHeader>&amp;L&amp;"Arial,Bold"&amp;8&amp;D
&amp;T&amp;C&amp;"Arial,Bold"&amp;12 Town of Dewey Beach
&amp;14 FY2017 Monthly Budget
&amp;10 April 2016 through March 2017</oddHeader>
    <oddFooter>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nmccloskey</dc:creator>
  <cp:lastModifiedBy>ahudson</cp:lastModifiedBy>
  <cp:lastPrinted>2016-05-17T18:59:48Z</cp:lastPrinted>
  <dcterms:created xsi:type="dcterms:W3CDTF">2016-05-17T18:43:37Z</dcterms:created>
  <dcterms:modified xsi:type="dcterms:W3CDTF">2016-07-20T17:29:09Z</dcterms:modified>
</cp:coreProperties>
</file>